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3005" windowHeight="113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P13" i="1"/>
  <c r="P55" i="1" l="1"/>
  <c r="N53" i="1" l="1"/>
  <c r="J53" i="1"/>
  <c r="P52" i="1"/>
  <c r="P53" i="1" s="1"/>
  <c r="N50" i="1"/>
  <c r="J50" i="1"/>
  <c r="P49" i="1"/>
  <c r="P50" i="1" s="1"/>
  <c r="I40" i="1" l="1"/>
  <c r="J40" i="1"/>
  <c r="L40" i="1"/>
  <c r="M40" i="1"/>
  <c r="N40" i="1"/>
  <c r="H40" i="1"/>
  <c r="P27" i="1" l="1"/>
  <c r="P9" i="1"/>
  <c r="G41" i="1" l="1"/>
  <c r="I41" i="1"/>
  <c r="K41" i="1"/>
  <c r="O41" i="1"/>
  <c r="M41" i="1"/>
  <c r="L41" i="1"/>
  <c r="H41" i="1"/>
  <c r="F40" i="1"/>
  <c r="E40" i="1"/>
  <c r="E41" i="1" s="1"/>
  <c r="D40" i="1"/>
  <c r="D41" i="1" s="1"/>
  <c r="P39" i="1"/>
  <c r="P40" i="1" s="1"/>
  <c r="P41" i="1" s="1"/>
  <c r="N37" i="1"/>
  <c r="M37" i="1"/>
  <c r="J37" i="1"/>
  <c r="I37" i="1"/>
  <c r="F37" i="1"/>
  <c r="E37" i="1"/>
  <c r="P36" i="1"/>
  <c r="N41" i="1" l="1"/>
  <c r="J41" i="1"/>
  <c r="F41" i="1"/>
  <c r="P37" i="1"/>
  <c r="P16" i="1" l="1"/>
  <c r="P32" i="1" l="1"/>
  <c r="F28" i="1" l="1"/>
  <c r="P47" i="1" l="1"/>
  <c r="P44" i="1"/>
  <c r="M44" i="1"/>
  <c r="N44" i="1"/>
  <c r="I44" i="1"/>
  <c r="J44" i="1"/>
  <c r="P28" i="1"/>
  <c r="J22" i="1"/>
  <c r="I10" i="1"/>
  <c r="J10" i="1"/>
  <c r="M10" i="1"/>
  <c r="N10" i="1"/>
  <c r="F10" i="1"/>
  <c r="E10" i="1"/>
  <c r="L33" i="1" l="1"/>
  <c r="F44" i="1"/>
  <c r="I33" i="1" l="1"/>
  <c r="E44" i="1"/>
  <c r="N47" i="1"/>
  <c r="M47" i="1"/>
  <c r="E47" i="1"/>
  <c r="J47" i="1"/>
  <c r="I47" i="1"/>
  <c r="N22" i="1"/>
  <c r="P10" i="1"/>
  <c r="M33" i="1" l="1"/>
  <c r="E33" i="1"/>
  <c r="M22" i="1"/>
  <c r="M14" i="1"/>
  <c r="M18" i="1" s="1"/>
  <c r="N14" i="1"/>
  <c r="E28" i="1"/>
  <c r="E29" i="1" s="1"/>
  <c r="I22" i="1"/>
  <c r="M28" i="1"/>
  <c r="M29" i="1" s="1"/>
  <c r="I28" i="1"/>
  <c r="I29" i="1" s="1"/>
  <c r="N28" i="1"/>
  <c r="J28" i="1"/>
  <c r="N25" i="1"/>
  <c r="J25" i="1"/>
  <c r="E22" i="1"/>
  <c r="E25" i="1"/>
  <c r="N17" i="1"/>
  <c r="J17" i="1"/>
  <c r="J29" i="1" l="1"/>
  <c r="P17" i="1"/>
  <c r="N18" i="1"/>
  <c r="N29" i="1"/>
  <c r="P29" i="1" s="1"/>
  <c r="N33" i="1"/>
  <c r="J33" i="1"/>
  <c r="F33" i="1"/>
  <c r="F25" i="1"/>
  <c r="I14" i="1" l="1"/>
  <c r="I18" i="1" s="1"/>
  <c r="E14" i="1"/>
  <c r="P33" i="1" l="1"/>
  <c r="F22" i="1" l="1"/>
  <c r="F29" i="1" l="1"/>
  <c r="E17" i="1"/>
  <c r="E18" i="1" s="1"/>
  <c r="F17" i="1"/>
  <c r="J14" i="1"/>
  <c r="F14" i="1"/>
  <c r="J18" i="1" l="1"/>
  <c r="P18" i="1" s="1"/>
  <c r="P14" i="1"/>
  <c r="F18" i="1"/>
</calcChain>
</file>

<file path=xl/sharedStrings.xml><?xml version="1.0" encoding="utf-8"?>
<sst xmlns="http://schemas.openxmlformats.org/spreadsheetml/2006/main" count="97" uniqueCount="54">
  <si>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</si>
  <si>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</si>
  <si>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</si>
  <si>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</si>
  <si>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</si>
  <si>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</si>
  <si>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</si>
  <si>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</si>
  <si>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</si>
  <si>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</si>
  <si>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</si>
  <si>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</si>
  <si>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</si>
  <si>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</si>
  <si>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</si>
  <si>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</si>
  <si>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</si>
  <si>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</si>
  <si>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</si>
  <si>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</si>
  <si>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</si>
  <si>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</si>
  <si>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</si>
  <si>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</si>
  <si>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</si>
  <si>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</si>
  <si>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</si>
  <si>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</si>
  <si>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</si>
  <si>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</si>
  <si>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</si>
  <si>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</si>
  <si>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</si>
  <si>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</si>
  <si>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</si>
  <si>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</si>
  <si>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</si>
  <si>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</si>
  <si>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</si>
  <si>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</si>
  <si>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</si>
  <si>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Муниципальная программа  "Реализация инициативных предложений граждан на территории д. Доможирово»"</t>
  </si>
  <si>
    <t>Муниципальная программа "Развитие автомобильных дорог Доможировского сельского поселения"</t>
  </si>
  <si>
    <t>Подпрограмма "Обеспечение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</si>
  <si>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"Капитальный ремонт многоквартирных домов"</t>
  </si>
  <si>
    <t>Основное мероприятие: "Реализация мероприятий по обеспечению жтдьем молодых семей"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</si>
  <si>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</si>
  <si>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</si>
  <si>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</si>
  <si>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Основное мероприятие: "Участие в профилактике терроризма и экстремизма, а также в минимизации (и(или) ликвидации последствий терроризма и экстремизма в границах поселения</t>
  </si>
  <si>
    <t>Муниципальная программа  "Благоустройство территории  Доможировского сельского поселения Лодейнопольского муниципального района Ленинградской области "</t>
  </si>
  <si>
    <t>Основное мероприятие: "Обеспечение благоустройства территории "</t>
  </si>
  <si>
    <t>за январь - сентябрь 2021 года</t>
  </si>
  <si>
    <t>Подпрограмма "Поддержка граждан, нуждающихся в улучшении жилищных условий"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</si>
</sst>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86"/>
  <sheetViews>
    <sheetView tabSelected="1" zoomScale="73" zoomScaleNormal="73" workbookViewId="0">
      <pane ySplit="7" topLeftCell="A8" activePane="bottomLeft" state="frozen"/>
      <selection pane="bottomLeft" activeCell="M55" sqref="M55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8" width="6.77734375" style="4" customWidth="1"/>
    <col min="9" max="9" width="7.55468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6640625" style="4" customWidth="1"/>
    <col min="17" max="17" width="26.109375" style="4" customWidth="1"/>
  </cols>
  <sheetData>
    <row r="1" spans="1:18" ht="37.5" customHeight="1" x14ac:dyDescent="0.3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8" x14ac:dyDescent="0.3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 x14ac:dyDescent="0.3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8" ht="81.75" customHeight="1" x14ac:dyDescent="0.3">
      <c r="A4" s="48" t="s">
        <v>0</v>
      </c>
      <c r="B4" s="48" t="s">
        <v>1</v>
      </c>
      <c r="C4" s="48" t="s">
        <v>2</v>
      </c>
      <c r="D4" s="48" t="s">
        <v>3</v>
      </c>
      <c r="E4" s="48"/>
      <c r="F4" s="48"/>
      <c r="G4" s="48"/>
      <c r="H4" s="48" t="s">
        <v>4</v>
      </c>
      <c r="I4" s="48"/>
      <c r="J4" s="48"/>
      <c r="K4" s="48"/>
      <c r="L4" s="48" t="s">
        <v>5</v>
      </c>
      <c r="M4" s="48"/>
      <c r="N4" s="48"/>
      <c r="O4" s="48"/>
      <c r="P4" s="50" t="s">
        <v>13</v>
      </c>
      <c r="Q4" s="48" t="s">
        <v>6</v>
      </c>
      <c r="R4" s="1"/>
    </row>
    <row r="5" spans="1:18" ht="18.75" customHeight="1" x14ac:dyDescent="0.3">
      <c r="A5" s="47"/>
      <c r="B5" s="47"/>
      <c r="C5" s="47"/>
      <c r="D5" s="51" t="s">
        <v>11</v>
      </c>
      <c r="E5" s="47" t="s">
        <v>7</v>
      </c>
      <c r="F5" s="47" t="s">
        <v>12</v>
      </c>
      <c r="G5" s="47" t="s">
        <v>8</v>
      </c>
      <c r="H5" s="47" t="s">
        <v>11</v>
      </c>
      <c r="I5" s="47" t="s">
        <v>7</v>
      </c>
      <c r="J5" s="47" t="s">
        <v>12</v>
      </c>
      <c r="K5" s="47" t="s">
        <v>8</v>
      </c>
      <c r="L5" s="47" t="s">
        <v>11</v>
      </c>
      <c r="M5" s="47" t="s">
        <v>7</v>
      </c>
      <c r="N5" s="47" t="s">
        <v>12</v>
      </c>
      <c r="O5" s="47" t="s">
        <v>8</v>
      </c>
      <c r="P5" s="50"/>
      <c r="Q5" s="47"/>
      <c r="R5" s="49"/>
    </row>
    <row r="6" spans="1:18" ht="19.5" customHeight="1" x14ac:dyDescent="0.3">
      <c r="A6" s="47"/>
      <c r="B6" s="47"/>
      <c r="C6" s="47"/>
      <c r="D6" s="52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  <c r="R6" s="49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x14ac:dyDescent="0.3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"/>
    </row>
    <row r="9" spans="1:18" ht="80.25" customHeight="1" x14ac:dyDescent="0.3">
      <c r="A9" s="35"/>
      <c r="B9" s="20" t="s">
        <v>20</v>
      </c>
      <c r="C9" s="26" t="s">
        <v>19</v>
      </c>
      <c r="D9" s="20"/>
      <c r="E9" s="23">
        <v>2500</v>
      </c>
      <c r="F9" s="23">
        <v>277.77999999999997</v>
      </c>
      <c r="G9" s="20"/>
      <c r="H9" s="20"/>
      <c r="I9" s="23">
        <v>2118.12</v>
      </c>
      <c r="J9" s="23">
        <v>235.35</v>
      </c>
      <c r="K9" s="20"/>
      <c r="L9" s="20"/>
      <c r="M9" s="23">
        <v>2118.12</v>
      </c>
      <c r="N9" s="23">
        <v>235.35</v>
      </c>
      <c r="O9" s="23"/>
      <c r="P9" s="32">
        <f>(M9+N9)/(I9+J9)*100</f>
        <v>100</v>
      </c>
      <c r="Q9" s="20"/>
      <c r="R9" s="1"/>
    </row>
    <row r="10" spans="1:18" x14ac:dyDescent="0.3">
      <c r="A10" s="36"/>
      <c r="B10" s="12"/>
      <c r="C10" s="36"/>
      <c r="D10" s="36"/>
      <c r="E10" s="37">
        <f>SUM(E9)</f>
        <v>2500</v>
      </c>
      <c r="F10" s="37">
        <f>SUM(F9)</f>
        <v>277.77999999999997</v>
      </c>
      <c r="G10" s="37"/>
      <c r="H10" s="37"/>
      <c r="I10" s="37">
        <f>SUM(I9)</f>
        <v>2118.12</v>
      </c>
      <c r="J10" s="37">
        <f>SUM(J9)</f>
        <v>235.35</v>
      </c>
      <c r="K10" s="37"/>
      <c r="L10" s="37"/>
      <c r="M10" s="37">
        <f>SUM(M9)</f>
        <v>2118.12</v>
      </c>
      <c r="N10" s="37">
        <f>SUM(N9)</f>
        <v>235.35</v>
      </c>
      <c r="O10" s="37"/>
      <c r="P10" s="37">
        <f>SUM(P9)</f>
        <v>100</v>
      </c>
      <c r="Q10" s="36"/>
      <c r="R10" s="1"/>
    </row>
    <row r="11" spans="1:18" x14ac:dyDescent="0.3">
      <c r="A11" s="45" t="s">
        <v>42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"/>
    </row>
    <row r="12" spans="1:18" ht="29.45" customHeight="1" x14ac:dyDescent="0.3">
      <c r="A12" s="46" t="s">
        <v>21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"/>
    </row>
    <row r="13" spans="1:18" s="17" customFormat="1" ht="82.15" customHeight="1" x14ac:dyDescent="0.3">
      <c r="A13" s="25" t="s">
        <v>14</v>
      </c>
      <c r="B13" s="26" t="s">
        <v>30</v>
      </c>
      <c r="C13" s="26" t="s">
        <v>19</v>
      </c>
      <c r="D13" s="27"/>
      <c r="E13" s="26">
        <v>1397.7</v>
      </c>
      <c r="F13" s="26">
        <v>155.30000000000001</v>
      </c>
      <c r="G13" s="26"/>
      <c r="H13" s="26"/>
      <c r="I13" s="26">
        <v>1397.7</v>
      </c>
      <c r="J13" s="26">
        <v>155.30000000000001</v>
      </c>
      <c r="K13" s="26"/>
      <c r="L13" s="26"/>
      <c r="M13" s="26">
        <v>1397.7</v>
      </c>
      <c r="N13" s="26">
        <v>155.30000000000001</v>
      </c>
      <c r="O13" s="26"/>
      <c r="P13" s="31">
        <f>(N13+M13)/(J13+I13)*100</f>
        <v>100</v>
      </c>
      <c r="Q13" s="26"/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1397.7</v>
      </c>
      <c r="F14" s="26">
        <f>F13</f>
        <v>155.30000000000001</v>
      </c>
      <c r="G14" s="26"/>
      <c r="H14" s="26"/>
      <c r="I14" s="26">
        <f>I13</f>
        <v>1397.7</v>
      </c>
      <c r="J14" s="26">
        <f>J13</f>
        <v>155.30000000000001</v>
      </c>
      <c r="K14" s="26"/>
      <c r="L14" s="26"/>
      <c r="M14" s="26">
        <f>SUM(M13)</f>
        <v>1397.7</v>
      </c>
      <c r="N14" s="26">
        <f>SUM(N13)</f>
        <v>155.30000000000001</v>
      </c>
      <c r="O14" s="26"/>
      <c r="P14" s="31">
        <f>(N14+M14)/(J14+I14)*100</f>
        <v>100</v>
      </c>
      <c r="Q14" s="26"/>
      <c r="R14" s="19"/>
    </row>
    <row r="15" spans="1:18" s="17" customFormat="1" ht="21.75" customHeight="1" x14ac:dyDescent="0.3">
      <c r="A15" s="53" t="s">
        <v>22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6"/>
    </row>
    <row r="16" spans="1:18" s="17" customFormat="1" ht="70.900000000000006" customHeight="1" x14ac:dyDescent="0.3">
      <c r="A16" s="22" t="s">
        <v>14</v>
      </c>
      <c r="B16" s="20" t="s">
        <v>29</v>
      </c>
      <c r="C16" s="26" t="s">
        <v>19</v>
      </c>
      <c r="D16" s="20"/>
      <c r="E16" s="23">
        <v>0</v>
      </c>
      <c r="F16" s="23">
        <v>2151.9499999999998</v>
      </c>
      <c r="G16" s="23"/>
      <c r="H16" s="23"/>
      <c r="I16" s="23">
        <v>0</v>
      </c>
      <c r="J16" s="23">
        <v>1589.93</v>
      </c>
      <c r="K16" s="23"/>
      <c r="L16" s="23"/>
      <c r="M16" s="23">
        <v>0</v>
      </c>
      <c r="N16" s="23">
        <v>1589.93</v>
      </c>
      <c r="O16" s="23"/>
      <c r="P16" s="32">
        <f>(N16+M16)/(J16+I16)*100</f>
        <v>100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2151.9499999999998</v>
      </c>
      <c r="G17" s="23"/>
      <c r="H17" s="23"/>
      <c r="I17" s="23">
        <v>0</v>
      </c>
      <c r="J17" s="23">
        <f>SUM(J16)</f>
        <v>1589.93</v>
      </c>
      <c r="K17" s="23"/>
      <c r="L17" s="23"/>
      <c r="M17" s="23">
        <v>0</v>
      </c>
      <c r="N17" s="23">
        <f>SUM(N16)</f>
        <v>1589.93</v>
      </c>
      <c r="O17" s="23"/>
      <c r="P17" s="32">
        <f>(N17+M17)/(J17+I17)*100</f>
        <v>100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f>E17+E14</f>
        <v>1397.7</v>
      </c>
      <c r="F18" s="37">
        <f t="shared" ref="F18:N18" si="0">F17+F14</f>
        <v>2307.25</v>
      </c>
      <c r="G18" s="37"/>
      <c r="H18" s="37"/>
      <c r="I18" s="37">
        <f t="shared" si="0"/>
        <v>1397.7</v>
      </c>
      <c r="J18" s="37">
        <f t="shared" si="0"/>
        <v>1745.23</v>
      </c>
      <c r="K18" s="37"/>
      <c r="L18" s="37"/>
      <c r="M18" s="37">
        <f t="shared" si="0"/>
        <v>1397.7</v>
      </c>
      <c r="N18" s="37">
        <f t="shared" si="0"/>
        <v>1745.23</v>
      </c>
      <c r="O18" s="37"/>
      <c r="P18" s="37">
        <f>(N18+M18)/(J18+I18)*100</f>
        <v>100</v>
      </c>
      <c r="Q18" s="36"/>
      <c r="R18" s="16"/>
    </row>
    <row r="19" spans="1:18" ht="36" customHeight="1" x14ac:dyDescent="0.3">
      <c r="A19" s="45" t="s">
        <v>26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"/>
    </row>
    <row r="20" spans="1:18" x14ac:dyDescent="0.3">
      <c r="A20" s="54" t="s">
        <v>23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19</v>
      </c>
      <c r="D21" s="20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0"/>
      <c r="L21" s="20"/>
      <c r="M21" s="23">
        <v>0</v>
      </c>
      <c r="N21" s="32">
        <v>0</v>
      </c>
      <c r="O21" s="32"/>
      <c r="P21" s="32">
        <v>0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3">
        <f>SUM(E21)</f>
        <v>0</v>
      </c>
      <c r="F22" s="23">
        <f>F21</f>
        <v>0</v>
      </c>
      <c r="G22" s="23"/>
      <c r="H22" s="23"/>
      <c r="I22" s="23">
        <f>SUM(I21)</f>
        <v>0</v>
      </c>
      <c r="J22" s="23">
        <f>SUM(J21)</f>
        <v>0</v>
      </c>
      <c r="K22" s="20"/>
      <c r="L22" s="20"/>
      <c r="M22" s="23">
        <f>SUM(M21)</f>
        <v>0</v>
      </c>
      <c r="N22" s="32">
        <f>SUM(N21)</f>
        <v>0</v>
      </c>
      <c r="O22" s="32"/>
      <c r="P22" s="32">
        <v>0</v>
      </c>
      <c r="Q22" s="20"/>
      <c r="R22" s="1"/>
    </row>
    <row r="23" spans="1:18" ht="18.75" customHeight="1" x14ac:dyDescent="0.3">
      <c r="A23" s="46" t="s">
        <v>24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"/>
    </row>
    <row r="24" spans="1:18" s="15" customFormat="1" ht="53.25" customHeight="1" x14ac:dyDescent="0.3">
      <c r="A24" s="22" t="s">
        <v>14</v>
      </c>
      <c r="B24" s="20" t="s">
        <v>31</v>
      </c>
      <c r="C24" s="26" t="s">
        <v>27</v>
      </c>
      <c r="D24" s="20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0"/>
      <c r="L24" s="20"/>
      <c r="M24" s="23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3">
        <f>SUM(E24)</f>
        <v>0</v>
      </c>
      <c r="F25" s="23">
        <f>F24</f>
        <v>0</v>
      </c>
      <c r="G25" s="23"/>
      <c r="H25" s="23"/>
      <c r="I25" s="23">
        <v>0</v>
      </c>
      <c r="J25" s="23">
        <f>SUM(J24)</f>
        <v>0</v>
      </c>
      <c r="K25" s="20"/>
      <c r="L25" s="20"/>
      <c r="M25" s="23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6" t="s">
        <v>25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1"/>
    </row>
    <row r="27" spans="1:18" ht="78.599999999999994" customHeight="1" x14ac:dyDescent="0.3">
      <c r="A27" s="22" t="s">
        <v>40</v>
      </c>
      <c r="B27" s="20" t="s">
        <v>32</v>
      </c>
      <c r="C27" s="26" t="s">
        <v>19</v>
      </c>
      <c r="D27" s="20"/>
      <c r="E27" s="23">
        <v>2656.88</v>
      </c>
      <c r="F27" s="23">
        <v>320.2</v>
      </c>
      <c r="G27" s="23"/>
      <c r="H27" s="23"/>
      <c r="I27" s="23">
        <v>2644.39</v>
      </c>
      <c r="J27" s="23">
        <v>20</v>
      </c>
      <c r="K27" s="20"/>
      <c r="L27" s="20"/>
      <c r="M27" s="23">
        <v>2644.39</v>
      </c>
      <c r="N27" s="23">
        <v>20</v>
      </c>
      <c r="O27" s="23"/>
      <c r="P27" s="32">
        <f>(M27+N27)/(I27+J27)*100</f>
        <v>100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3">
        <f>SUM(E27)</f>
        <v>2656.88</v>
      </c>
      <c r="F28" s="23">
        <f>SUM(F27)</f>
        <v>320.2</v>
      </c>
      <c r="G28" s="23"/>
      <c r="H28" s="23"/>
      <c r="I28" s="23">
        <f>SUM(I27:I27)</f>
        <v>2644.39</v>
      </c>
      <c r="J28" s="23">
        <f>SUM(J27:J27)</f>
        <v>20</v>
      </c>
      <c r="K28" s="20"/>
      <c r="L28" s="20"/>
      <c r="M28" s="23">
        <f>SUM(M27:M27)</f>
        <v>2644.39</v>
      </c>
      <c r="N28" s="23">
        <f>SUM(N27:N27)</f>
        <v>20</v>
      </c>
      <c r="O28" s="23"/>
      <c r="P28" s="32">
        <f>SUM(P27)</f>
        <v>100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10">
        <f>E28</f>
        <v>2656.88</v>
      </c>
      <c r="F29" s="10">
        <f>F28+F22+F25</f>
        <v>320.2</v>
      </c>
      <c r="G29" s="10"/>
      <c r="H29" s="10"/>
      <c r="I29" s="10">
        <f>I28+I25+I22</f>
        <v>2644.39</v>
      </c>
      <c r="J29" s="10">
        <f>J28+J25+J22</f>
        <v>20</v>
      </c>
      <c r="K29" s="10"/>
      <c r="L29" s="10"/>
      <c r="M29" s="10">
        <f>M28+M25+M22</f>
        <v>2644.39</v>
      </c>
      <c r="N29" s="10">
        <f>N28+N25+N22</f>
        <v>20</v>
      </c>
      <c r="O29" s="10"/>
      <c r="P29" s="33">
        <f>(N29+M29)/(J29+I29)*100</f>
        <v>100</v>
      </c>
      <c r="Q29" s="9"/>
      <c r="R29" s="16"/>
    </row>
    <row r="30" spans="1:18" s="17" customFormat="1" ht="22.5" customHeight="1" x14ac:dyDescent="0.3">
      <c r="A30" s="45" t="s">
        <v>34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16"/>
    </row>
    <row r="31" spans="1:18" ht="18.75" customHeight="1" x14ac:dyDescent="0.3">
      <c r="A31" s="54" t="s">
        <v>28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1"/>
    </row>
    <row r="32" spans="1:18" ht="97.9" customHeight="1" x14ac:dyDescent="0.3">
      <c r="A32" s="22" t="s">
        <v>14</v>
      </c>
      <c r="B32" s="34" t="s">
        <v>35</v>
      </c>
      <c r="C32" s="29" t="s">
        <v>33</v>
      </c>
      <c r="D32" s="29"/>
      <c r="E32" s="31">
        <v>1949.3</v>
      </c>
      <c r="F32" s="31">
        <v>8628.66</v>
      </c>
      <c r="G32" s="25"/>
      <c r="H32" s="25"/>
      <c r="I32" s="31">
        <v>1461.97</v>
      </c>
      <c r="J32" s="31">
        <v>6273.73</v>
      </c>
      <c r="K32" s="25"/>
      <c r="L32" s="25"/>
      <c r="M32" s="31">
        <v>1461.97</v>
      </c>
      <c r="N32" s="31">
        <v>6258.63</v>
      </c>
      <c r="O32" s="25"/>
      <c r="P32" s="31">
        <f>(N32+M32)/(J32+I32)*100</f>
        <v>99.804801116899583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9">
        <f>SUM(E32)</f>
        <v>1949.3</v>
      </c>
      <c r="F33" s="10">
        <f>F32</f>
        <v>8628.66</v>
      </c>
      <c r="G33" s="10"/>
      <c r="H33" s="10"/>
      <c r="I33" s="10">
        <f>SUM(I32)</f>
        <v>1461.97</v>
      </c>
      <c r="J33" s="10">
        <f t="shared" ref="J33:P33" si="1">J32</f>
        <v>6273.73</v>
      </c>
      <c r="K33" s="10"/>
      <c r="L33" s="10">
        <f>SUM(L32)</f>
        <v>0</v>
      </c>
      <c r="M33" s="10">
        <f>SUM(M32)</f>
        <v>1461.97</v>
      </c>
      <c r="N33" s="10">
        <f t="shared" si="1"/>
        <v>6258.63</v>
      </c>
      <c r="O33" s="10"/>
      <c r="P33" s="10">
        <f t="shared" si="1"/>
        <v>99.804801116899583</v>
      </c>
      <c r="Q33" s="8"/>
      <c r="R33" s="1"/>
    </row>
    <row r="34" spans="1:18" ht="37.5" customHeight="1" x14ac:dyDescent="0.3">
      <c r="A34" s="57" t="s">
        <v>36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  <c r="R34" s="1"/>
    </row>
    <row r="35" spans="1:18" ht="37.5" customHeight="1" x14ac:dyDescent="0.3">
      <c r="A35" s="60" t="s">
        <v>43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1"/>
    </row>
    <row r="36" spans="1:18" ht="37.5" customHeight="1" x14ac:dyDescent="0.3">
      <c r="A36" s="22" t="s">
        <v>14</v>
      </c>
      <c r="B36" s="20" t="s">
        <v>44</v>
      </c>
      <c r="C36" s="26" t="s">
        <v>19</v>
      </c>
      <c r="D36" s="20"/>
      <c r="E36" s="23">
        <v>0</v>
      </c>
      <c r="F36" s="23">
        <v>267.63</v>
      </c>
      <c r="G36" s="20"/>
      <c r="H36" s="20"/>
      <c r="I36" s="23">
        <v>0</v>
      </c>
      <c r="J36" s="32">
        <v>170.8</v>
      </c>
      <c r="K36" s="32"/>
      <c r="L36" s="32"/>
      <c r="M36" s="32">
        <v>0</v>
      </c>
      <c r="N36" s="23">
        <v>170.8</v>
      </c>
      <c r="O36" s="23"/>
      <c r="P36" s="23">
        <f>(N36+M36)/(J36+I36)*100</f>
        <v>100</v>
      </c>
      <c r="Q36" s="30"/>
      <c r="R36" s="1"/>
    </row>
    <row r="37" spans="1:18" ht="37.5" customHeight="1" x14ac:dyDescent="0.3">
      <c r="A37" s="38"/>
      <c r="B37" s="20" t="s">
        <v>9</v>
      </c>
      <c r="C37" s="20"/>
      <c r="D37" s="20"/>
      <c r="E37" s="23">
        <f>SUM(E35:E36)</f>
        <v>0</v>
      </c>
      <c r="F37" s="23">
        <f>SUM(F35:F36)</f>
        <v>267.63</v>
      </c>
      <c r="G37" s="23"/>
      <c r="H37" s="23"/>
      <c r="I37" s="23">
        <f>SUM(I35:I36)</f>
        <v>0</v>
      </c>
      <c r="J37" s="23">
        <f>SUM(J35:J36)</f>
        <v>170.8</v>
      </c>
      <c r="K37" s="20"/>
      <c r="L37" s="20"/>
      <c r="M37" s="23">
        <f>SUM(M36)</f>
        <v>0</v>
      </c>
      <c r="N37" s="23">
        <f>SUM(N36)</f>
        <v>170.8</v>
      </c>
      <c r="O37" s="23"/>
      <c r="P37" s="23">
        <f>(N37+M37)/(J37+I37)*100</f>
        <v>100</v>
      </c>
      <c r="Q37" s="20"/>
      <c r="R37" s="1"/>
    </row>
    <row r="38" spans="1:18" ht="37.5" customHeight="1" x14ac:dyDescent="0.3">
      <c r="A38" s="60" t="s">
        <v>53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1"/>
    </row>
    <row r="39" spans="1:18" ht="54.75" customHeight="1" x14ac:dyDescent="0.3">
      <c r="A39" s="40" t="s">
        <v>14</v>
      </c>
      <c r="B39" s="34" t="s">
        <v>45</v>
      </c>
      <c r="C39" s="26" t="s">
        <v>19</v>
      </c>
      <c r="D39" s="31">
        <v>166.16</v>
      </c>
      <c r="E39" s="31">
        <v>1293.78</v>
      </c>
      <c r="F39" s="41">
        <v>162.22</v>
      </c>
      <c r="G39" s="28"/>
      <c r="H39" s="31">
        <v>166.16</v>
      </c>
      <c r="I39" s="31">
        <v>1293.78</v>
      </c>
      <c r="J39" s="31">
        <v>162.22</v>
      </c>
      <c r="K39" s="28"/>
      <c r="L39" s="31">
        <v>166.16</v>
      </c>
      <c r="M39" s="31">
        <v>1293.78</v>
      </c>
      <c r="N39" s="31">
        <v>162.19999999999999</v>
      </c>
      <c r="O39" s="28"/>
      <c r="P39" s="25">
        <f>(N39+M39+L39)/(J39+H39+I39)*100</f>
        <v>99.998767075997449</v>
      </c>
      <c r="Q39" s="28"/>
      <c r="R39" s="1"/>
    </row>
    <row r="40" spans="1:18" ht="36.75" customHeight="1" x14ac:dyDescent="0.3">
      <c r="A40" s="28"/>
      <c r="B40" s="20" t="s">
        <v>9</v>
      </c>
      <c r="C40" s="26"/>
      <c r="D40" s="23">
        <f>D39</f>
        <v>166.16</v>
      </c>
      <c r="E40" s="23">
        <f>E39</f>
        <v>1293.78</v>
      </c>
      <c r="F40" s="23">
        <f>F39</f>
        <v>162.22</v>
      </c>
      <c r="G40" s="23"/>
      <c r="H40" s="23">
        <f>H39</f>
        <v>166.16</v>
      </c>
      <c r="I40" s="23">
        <f t="shared" ref="I40:N40" si="2">I39</f>
        <v>1293.78</v>
      </c>
      <c r="J40" s="23">
        <f t="shared" si="2"/>
        <v>162.22</v>
      </c>
      <c r="K40" s="23"/>
      <c r="L40" s="23">
        <f t="shared" si="2"/>
        <v>166.16</v>
      </c>
      <c r="M40" s="23">
        <f t="shared" si="2"/>
        <v>1293.78</v>
      </c>
      <c r="N40" s="23">
        <f t="shared" si="2"/>
        <v>162.19999999999999</v>
      </c>
      <c r="O40" s="23"/>
      <c r="P40" s="23">
        <f t="shared" ref="P40:P41" si="3">P39</f>
        <v>99.998767075997449</v>
      </c>
      <c r="Q40" s="20"/>
      <c r="R40" s="1"/>
    </row>
    <row r="41" spans="1:18" ht="28.5" customHeight="1" x14ac:dyDescent="0.3">
      <c r="A41" s="38"/>
      <c r="B41" s="9" t="s">
        <v>10</v>
      </c>
      <c r="C41" s="8"/>
      <c r="D41" s="39">
        <f>D40+D37</f>
        <v>166.16</v>
      </c>
      <c r="E41" s="39">
        <f t="shared" ref="E41:O41" si="4">E40+E37</f>
        <v>1293.78</v>
      </c>
      <c r="F41" s="39">
        <f t="shared" si="4"/>
        <v>429.85</v>
      </c>
      <c r="G41" s="39">
        <f t="shared" si="4"/>
        <v>0</v>
      </c>
      <c r="H41" s="39">
        <f t="shared" si="4"/>
        <v>166.16</v>
      </c>
      <c r="I41" s="39">
        <f t="shared" si="4"/>
        <v>1293.78</v>
      </c>
      <c r="J41" s="39">
        <f t="shared" si="4"/>
        <v>333.02</v>
      </c>
      <c r="K41" s="39">
        <f t="shared" si="4"/>
        <v>0</v>
      </c>
      <c r="L41" s="39">
        <f t="shared" si="4"/>
        <v>166.16</v>
      </c>
      <c r="M41" s="39">
        <f t="shared" si="4"/>
        <v>1293.78</v>
      </c>
      <c r="N41" s="39">
        <f t="shared" si="4"/>
        <v>333</v>
      </c>
      <c r="O41" s="39">
        <f t="shared" si="4"/>
        <v>0</v>
      </c>
      <c r="P41" s="23">
        <f t="shared" si="3"/>
        <v>99.998767075997449</v>
      </c>
      <c r="Q41" s="8"/>
      <c r="R41" s="1"/>
    </row>
    <row r="42" spans="1:18" ht="33" customHeight="1" x14ac:dyDescent="0.3">
      <c r="A42" s="45" t="s">
        <v>41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1"/>
    </row>
    <row r="43" spans="1:18" s="14" customFormat="1" ht="63.75" x14ac:dyDescent="0.25">
      <c r="A43" s="22" t="s">
        <v>14</v>
      </c>
      <c r="B43" s="20" t="s">
        <v>38</v>
      </c>
      <c r="C43" s="26" t="s">
        <v>19</v>
      </c>
      <c r="D43" s="20"/>
      <c r="E43" s="23">
        <v>1059.3</v>
      </c>
      <c r="F43" s="23">
        <v>117.7</v>
      </c>
      <c r="G43" s="20"/>
      <c r="H43" s="20"/>
      <c r="I43" s="23">
        <v>1054</v>
      </c>
      <c r="J43" s="23">
        <v>117.1</v>
      </c>
      <c r="K43" s="23"/>
      <c r="L43" s="20"/>
      <c r="M43" s="23">
        <v>1054</v>
      </c>
      <c r="N43" s="23">
        <v>117.1</v>
      </c>
      <c r="O43" s="23"/>
      <c r="P43" s="32">
        <f>(M43+N43)/(I43+J43)*100</f>
        <v>100</v>
      </c>
      <c r="Q43" s="20"/>
    </row>
    <row r="44" spans="1:18" s="13" customFormat="1" ht="25.5" x14ac:dyDescent="0.2">
      <c r="A44" s="8"/>
      <c r="B44" s="9" t="s">
        <v>10</v>
      </c>
      <c r="C44" s="8"/>
      <c r="D44" s="8"/>
      <c r="E44" s="10">
        <f>SUM(E43)</f>
        <v>1059.3</v>
      </c>
      <c r="F44" s="10">
        <f>SUM(F43)</f>
        <v>117.7</v>
      </c>
      <c r="G44" s="9"/>
      <c r="H44" s="9"/>
      <c r="I44" s="10">
        <f t="shared" ref="I44:J44" si="5">SUM(I43)</f>
        <v>1054</v>
      </c>
      <c r="J44" s="10">
        <f t="shared" si="5"/>
        <v>117.1</v>
      </c>
      <c r="K44" s="10"/>
      <c r="L44" s="10"/>
      <c r="M44" s="10">
        <f t="shared" ref="M44:N44" si="6">SUM(M43)</f>
        <v>1054</v>
      </c>
      <c r="N44" s="10">
        <f t="shared" si="6"/>
        <v>117.1</v>
      </c>
      <c r="O44" s="10"/>
      <c r="P44" s="33">
        <f>SUM(P43)</f>
        <v>100</v>
      </c>
      <c r="Q44" s="8"/>
    </row>
    <row r="45" spans="1:18" s="7" customFormat="1" ht="27" customHeight="1" x14ac:dyDescent="0.3">
      <c r="A45" s="45" t="s">
        <v>37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8" s="7" customFormat="1" ht="38.25" x14ac:dyDescent="0.3">
      <c r="A46" s="22" t="s">
        <v>14</v>
      </c>
      <c r="B46" s="20" t="s">
        <v>39</v>
      </c>
      <c r="C46" s="26" t="s">
        <v>19</v>
      </c>
      <c r="D46" s="20"/>
      <c r="E46" s="20">
        <v>175.9</v>
      </c>
      <c r="F46" s="20">
        <v>19.55</v>
      </c>
      <c r="G46" s="20"/>
      <c r="H46" s="20"/>
      <c r="I46" s="23">
        <v>0</v>
      </c>
      <c r="J46" s="23">
        <v>0</v>
      </c>
      <c r="K46" s="20"/>
      <c r="L46" s="20"/>
      <c r="M46" s="23">
        <v>0</v>
      </c>
      <c r="N46" s="23">
        <v>0</v>
      </c>
      <c r="O46" s="23"/>
      <c r="P46" s="32">
        <v>0</v>
      </c>
      <c r="Q46" s="20"/>
    </row>
    <row r="47" spans="1:18" s="7" customFormat="1" ht="25.5" x14ac:dyDescent="0.3">
      <c r="A47" s="8"/>
      <c r="B47" s="9" t="s">
        <v>10</v>
      </c>
      <c r="C47" s="8"/>
      <c r="D47" s="8"/>
      <c r="E47" s="9">
        <f>SUM(E46)</f>
        <v>175.9</v>
      </c>
      <c r="F47" s="9">
        <v>74.5</v>
      </c>
      <c r="G47" s="9"/>
      <c r="H47" s="9"/>
      <c r="I47" s="10">
        <f>SUM(I46)</f>
        <v>0</v>
      </c>
      <c r="J47" s="10">
        <f>SUM(J46)</f>
        <v>0</v>
      </c>
      <c r="K47" s="10"/>
      <c r="L47" s="10"/>
      <c r="M47" s="10">
        <f>SUM(M46)</f>
        <v>0</v>
      </c>
      <c r="N47" s="10">
        <f>SUM(N46)</f>
        <v>0</v>
      </c>
      <c r="O47" s="10"/>
      <c r="P47" s="33">
        <f>SUM(P46)</f>
        <v>0</v>
      </c>
      <c r="Q47" s="8"/>
    </row>
    <row r="48" spans="1:18" s="7" customFormat="1" ht="18.75" customHeight="1" x14ac:dyDescent="0.3">
      <c r="A48" s="45" t="s">
        <v>46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s="7" customFormat="1" ht="114.75" x14ac:dyDescent="0.3">
      <c r="A49" s="22" t="s">
        <v>14</v>
      </c>
      <c r="B49" s="20" t="s">
        <v>47</v>
      </c>
      <c r="C49" s="26" t="s">
        <v>19</v>
      </c>
      <c r="D49" s="20"/>
      <c r="E49" s="20">
        <v>0</v>
      </c>
      <c r="F49" s="23">
        <v>5</v>
      </c>
      <c r="G49" s="20"/>
      <c r="H49" s="20"/>
      <c r="I49" s="23">
        <v>0</v>
      </c>
      <c r="J49" s="23">
        <v>5</v>
      </c>
      <c r="K49" s="20"/>
      <c r="L49" s="20"/>
      <c r="M49" s="23">
        <v>0</v>
      </c>
      <c r="N49" s="23">
        <v>5</v>
      </c>
      <c r="O49" s="23"/>
      <c r="P49" s="32">
        <f>(N49+M49)/(J49+I49)*100</f>
        <v>100</v>
      </c>
      <c r="Q49" s="20"/>
    </row>
    <row r="50" spans="1:17" s="7" customFormat="1" ht="25.5" x14ac:dyDescent="0.3">
      <c r="A50" s="8"/>
      <c r="B50" s="9" t="s">
        <v>10</v>
      </c>
      <c r="C50" s="8"/>
      <c r="D50" s="8"/>
      <c r="E50" s="9">
        <v>0</v>
      </c>
      <c r="F50" s="10">
        <v>5</v>
      </c>
      <c r="G50" s="9"/>
      <c r="H50" s="9"/>
      <c r="I50" s="10">
        <v>0</v>
      </c>
      <c r="J50" s="10">
        <f>SUM(J49)</f>
        <v>5</v>
      </c>
      <c r="K50" s="10"/>
      <c r="L50" s="10"/>
      <c r="M50" s="10">
        <v>0</v>
      </c>
      <c r="N50" s="10">
        <f>SUM(N49)</f>
        <v>5</v>
      </c>
      <c r="O50" s="10"/>
      <c r="P50" s="33">
        <f>SUM(P49)</f>
        <v>100</v>
      </c>
      <c r="Q50" s="8"/>
    </row>
    <row r="51" spans="1:17" s="7" customFormat="1" ht="18.75" customHeight="1" x14ac:dyDescent="0.3">
      <c r="A51" s="45" t="s">
        <v>48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s="7" customFormat="1" ht="102" x14ac:dyDescent="0.3">
      <c r="A52" s="22" t="s">
        <v>14</v>
      </c>
      <c r="B52" s="42" t="s">
        <v>49</v>
      </c>
      <c r="C52" s="26" t="s">
        <v>19</v>
      </c>
      <c r="D52" s="20"/>
      <c r="E52" s="20">
        <v>0</v>
      </c>
      <c r="F52" s="23">
        <v>2</v>
      </c>
      <c r="G52" s="20"/>
      <c r="H52" s="20"/>
      <c r="I52" s="23">
        <v>0</v>
      </c>
      <c r="J52" s="23">
        <v>2</v>
      </c>
      <c r="K52" s="20"/>
      <c r="L52" s="20"/>
      <c r="M52" s="23">
        <v>0</v>
      </c>
      <c r="N52" s="23">
        <v>2</v>
      </c>
      <c r="O52" s="23"/>
      <c r="P52" s="32">
        <f>(N52+M52)/(J52+I52)*100</f>
        <v>100</v>
      </c>
      <c r="Q52" s="20"/>
    </row>
    <row r="53" spans="1:17" s="7" customFormat="1" ht="25.5" x14ac:dyDescent="0.3">
      <c r="A53" s="8"/>
      <c r="B53" s="9" t="s">
        <v>10</v>
      </c>
      <c r="C53" s="8"/>
      <c r="D53" s="8"/>
      <c r="E53" s="9">
        <v>0</v>
      </c>
      <c r="F53" s="10">
        <v>2</v>
      </c>
      <c r="G53" s="9"/>
      <c r="H53" s="9"/>
      <c r="I53" s="10">
        <v>0</v>
      </c>
      <c r="J53" s="10">
        <f>SUM(J52)</f>
        <v>2</v>
      </c>
      <c r="K53" s="10"/>
      <c r="L53" s="10"/>
      <c r="M53" s="10">
        <v>0</v>
      </c>
      <c r="N53" s="10">
        <f>SUM(N52)</f>
        <v>2</v>
      </c>
      <c r="O53" s="10"/>
      <c r="P53" s="33">
        <f>SUM(P52)</f>
        <v>100</v>
      </c>
      <c r="Q53" s="8"/>
    </row>
    <row r="54" spans="1:17" s="7" customFormat="1" x14ac:dyDescent="0.3">
      <c r="A54" s="45" t="s">
        <v>50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s="7" customFormat="1" ht="51" x14ac:dyDescent="0.3">
      <c r="A55" s="22" t="s">
        <v>14</v>
      </c>
      <c r="B55" s="42" t="s">
        <v>51</v>
      </c>
      <c r="C55" s="26" t="s">
        <v>19</v>
      </c>
      <c r="D55" s="20"/>
      <c r="E55" s="20">
        <v>1190</v>
      </c>
      <c r="F55" s="23">
        <v>62.63</v>
      </c>
      <c r="G55" s="20"/>
      <c r="H55" s="20"/>
      <c r="I55" s="23">
        <v>1108.21</v>
      </c>
      <c r="J55" s="23">
        <v>58.33</v>
      </c>
      <c r="K55" s="20"/>
      <c r="L55" s="20"/>
      <c r="M55" s="23">
        <v>1108.21</v>
      </c>
      <c r="N55" s="23">
        <v>58.33</v>
      </c>
      <c r="O55" s="23"/>
      <c r="P55" s="32">
        <f>(N55+M55)/(J55+I55)*100</f>
        <v>100</v>
      </c>
      <c r="Q55" s="20"/>
    </row>
    <row r="56" spans="1:17" s="7" customFormat="1" x14ac:dyDescent="0.3"/>
    <row r="57" spans="1:17" s="7" customFormat="1" x14ac:dyDescent="0.3"/>
    <row r="58" spans="1:17" s="7" customFormat="1" x14ac:dyDescent="0.3"/>
    <row r="59" spans="1:17" s="7" customFormat="1" x14ac:dyDescent="0.3"/>
    <row r="60" spans="1:17" s="7" customFormat="1" x14ac:dyDescent="0.3"/>
    <row r="61" spans="1:17" s="7" customFormat="1" x14ac:dyDescent="0.3"/>
    <row r="62" spans="1:17" s="7" customFormat="1" x14ac:dyDescent="0.3"/>
    <row r="63" spans="1:17" s="7" customFormat="1" x14ac:dyDescent="0.3"/>
    <row r="64" spans="1:17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pans="1:17" s="7" customFormat="1" x14ac:dyDescent="0.3"/>
    <row r="4770" spans="1:17" s="7" customFormat="1" x14ac:dyDescent="0.3"/>
    <row r="4771" spans="1:17" s="7" customFormat="1" x14ac:dyDescent="0.3"/>
    <row r="4772" spans="1:17" s="7" customFormat="1" x14ac:dyDescent="0.3"/>
    <row r="4773" spans="1:17" s="7" customFormat="1" x14ac:dyDescent="0.3"/>
    <row r="4774" spans="1:17" s="7" customFormat="1" x14ac:dyDescent="0.3"/>
    <row r="4775" spans="1:17" s="7" customFormat="1" x14ac:dyDescent="0.3"/>
    <row r="4776" spans="1:17" s="7" customFormat="1" x14ac:dyDescent="0.3"/>
    <row r="4777" spans="1:17" s="7" customFormat="1" x14ac:dyDescent="0.3"/>
    <row r="4778" spans="1:17" s="7" customFormat="1" x14ac:dyDescent="0.3"/>
    <row r="4779" spans="1:17" s="7" customFormat="1" x14ac:dyDescent="0.3"/>
    <row r="4780" spans="1:17" s="7" customFormat="1" x14ac:dyDescent="0.3"/>
    <row r="4781" spans="1:17" s="7" customFormat="1" x14ac:dyDescent="0.3"/>
    <row r="4782" spans="1:17" s="7" customFormat="1" x14ac:dyDescent="0.3"/>
    <row r="4783" spans="1:17" s="7" customFormat="1" x14ac:dyDescent="0.3"/>
    <row r="4784" spans="1:17" x14ac:dyDescent="0.3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</row>
    <row r="4785" spans="1:17" x14ac:dyDescent="0.3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</row>
    <row r="4786" spans="1:17" x14ac:dyDescent="0.3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</row>
  </sheetData>
  <mergeCells count="42">
    <mergeCell ref="A48:Q48"/>
    <mergeCell ref="A51:Q51"/>
    <mergeCell ref="A54:Q54"/>
    <mergeCell ref="A45:Q45"/>
    <mergeCell ref="A15:Q15"/>
    <mergeCell ref="A19:Q19"/>
    <mergeCell ref="A26:Q26"/>
    <mergeCell ref="A20:Q20"/>
    <mergeCell ref="A23:Q23"/>
    <mergeCell ref="A42:Q42"/>
    <mergeCell ref="A34:Q34"/>
    <mergeCell ref="A30:Q30"/>
    <mergeCell ref="A31:Q31"/>
    <mergeCell ref="A35:Q35"/>
    <mergeCell ref="A38:Q38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</mergeCells>
  <pageMargins left="0.23622047244094491" right="0.23622047244094491" top="0.55118110236220474" bottom="0.55118110236220474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2020-04-07T13:03:11Z</cp:lastPrinted>
  <dcterms:created xsi:type="dcterms:W3CDTF">2016-04-26T09:18:46Z</dcterms:created>
  <dcterms:modified xsi:type="dcterms:W3CDTF">2021-10-25T07:25:01Z</dcterms:modified>
</cp:coreProperties>
</file>