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35" activeTab="1"/>
  </bookViews>
  <sheets>
    <sheet name="приложение 1 " sheetId="14" r:id="rId1"/>
    <sheet name="приложение 2  " sheetId="16" r:id="rId2"/>
  </sheets>
  <calcPr calcId="152511"/>
</workbook>
</file>

<file path=xl/calcChain.xml><?xml version="1.0" encoding="utf-8"?>
<calcChain xmlns="http://schemas.openxmlformats.org/spreadsheetml/2006/main">
  <c r="H7" i="16" l="1"/>
  <c r="D23" i="16"/>
  <c r="D8" i="16"/>
  <c r="E26" i="14"/>
  <c r="G8" i="16"/>
  <c r="G6" i="16" s="1"/>
  <c r="F8" i="16"/>
  <c r="E8" i="16"/>
  <c r="F26" i="14"/>
  <c r="C8" i="16" l="1"/>
  <c r="H26" i="14" l="1"/>
  <c r="B8" i="16" l="1"/>
  <c r="B6" i="16" l="1"/>
  <c r="C26" i="14" l="1"/>
  <c r="H25" i="16"/>
  <c r="H23" i="16"/>
  <c r="H8" i="16"/>
  <c r="H9" i="16" s="1"/>
  <c r="F6" i="16"/>
  <c r="E6" i="16"/>
  <c r="C6" i="16"/>
  <c r="C25" i="16" s="1"/>
  <c r="B23" i="16"/>
  <c r="I26" i="14"/>
  <c r="G26" i="14"/>
  <c r="D26" i="14"/>
  <c r="I25" i="14"/>
  <c r="H25" i="14"/>
  <c r="G25" i="14"/>
  <c r="F25" i="14"/>
  <c r="E25" i="14"/>
  <c r="D25" i="14"/>
  <c r="E23" i="16" l="1"/>
  <c r="E25" i="16"/>
  <c r="I27" i="14"/>
  <c r="G27" i="14"/>
  <c r="E27" i="14"/>
  <c r="C9" i="16"/>
  <c r="E9" i="16"/>
  <c r="D27" i="14"/>
  <c r="F27" i="14"/>
  <c r="H27" i="14"/>
  <c r="D7" i="16"/>
  <c r="B9" i="16"/>
  <c r="D9" i="16"/>
  <c r="C7" i="16"/>
  <c r="E7" i="16"/>
  <c r="D25" i="16"/>
  <c r="C23" i="16"/>
  <c r="G25" i="16" l="1"/>
  <c r="G7" i="16"/>
  <c r="G9" i="16"/>
  <c r="G23" i="16"/>
  <c r="I15" i="14"/>
  <c r="H15" i="14"/>
  <c r="G15" i="14"/>
  <c r="F15" i="14"/>
  <c r="F16" i="14" s="1"/>
  <c r="D16" i="14"/>
  <c r="I9" i="14"/>
  <c r="I7" i="14" s="1"/>
  <c r="H9" i="14"/>
  <c r="H7" i="14" s="1"/>
  <c r="G9" i="14"/>
  <c r="F9" i="14"/>
  <c r="F7" i="14" s="1"/>
  <c r="E9" i="14"/>
  <c r="E7" i="14" s="1"/>
  <c r="D9" i="14"/>
  <c r="C9" i="14"/>
  <c r="C7" i="14" s="1"/>
  <c r="F7" i="16" l="1"/>
  <c r="F25" i="16"/>
  <c r="F9" i="16"/>
  <c r="F23" i="16"/>
  <c r="C6" i="14"/>
  <c r="C28" i="14" s="1"/>
  <c r="I16" i="14"/>
  <c r="G6" i="14"/>
  <c r="G28" i="14" s="1"/>
  <c r="H16" i="14"/>
  <c r="G16" i="14"/>
  <c r="I6" i="14"/>
  <c r="I28" i="14" s="1"/>
  <c r="H6" i="14"/>
  <c r="H28" i="14" s="1"/>
  <c r="I8" i="14"/>
  <c r="F6" i="14"/>
  <c r="F28" i="14" s="1"/>
  <c r="E6" i="14"/>
  <c r="E28" i="14" s="1"/>
  <c r="F8" i="14"/>
  <c r="D6" i="14"/>
  <c r="D28" i="14" s="1"/>
  <c r="E16" i="14"/>
  <c r="D7" i="14"/>
  <c r="D8" i="14" s="1"/>
  <c r="G7" i="14"/>
  <c r="G8" i="14" s="1"/>
  <c r="H8" i="14" l="1"/>
  <c r="E8" i="14"/>
</calcChain>
</file>

<file path=xl/sharedStrings.xml><?xml version="1.0" encoding="utf-8"?>
<sst xmlns="http://schemas.openxmlformats.org/spreadsheetml/2006/main" count="69" uniqueCount="55">
  <si>
    <t>Показатель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</si>
  <si>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</si>
  <si>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</si>
  <si>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</si>
  <si>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</si>
  <si>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</si>
  <si>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</si>
  <si>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</si>
  <si>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</si>
  <si>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</si>
  <si>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</si>
  <si>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</si>
  <si>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</si>
  <si>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</si>
  <si>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</si>
  <si>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</si>
  <si>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</si>
  <si>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</si>
  <si>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</si>
  <si>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</si>
  <si>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</si>
  <si>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</si>
  <si>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</si>
  <si>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</si>
  <si>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</si>
  <si>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</si>
  <si>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Приложение 2</t>
  </si>
  <si>
    <t>Налоги на имущество</t>
  </si>
  <si>
    <t>Прочие налоговые доходы</t>
  </si>
  <si>
    <t>В том числе:</t>
  </si>
  <si>
    <t>Муниципальная программа  «Реализация проектов местных инициатив граждан в Доможировском сельском поселении Лодейнопольского муниципального района Ленинградской области»</t>
  </si>
  <si>
    <t>Муниципальная программа «Развитие   автомобильных дорог   Доможировского сельского поселения»</t>
  </si>
  <si>
    <t>Муниципальная программа               «Обеспечение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поселении»</t>
  </si>
  <si>
    <t>Муниципальная программа «Развитие культуры в Доможировском сельском поселении»</t>
  </si>
  <si>
    <t>Муниципальная программа «Обеспечение качественным  жильем граждан на территории Доможировского сельского поселения»</t>
  </si>
  <si>
    <t>Муниципальная программа «Борьба с борщевиком Сосновского на территории Доможировского сельского поселения»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</si>
  <si>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</si>
  <si>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к бюджетному прогнозу</t>
  </si>
  <si>
    <t>Муниципальная программа «Реализация  инициативных предложений граждан  на части территории   д.Доможирово»</t>
  </si>
  <si>
    <t>Основные параметры бюджета Доможировского сельского  поселения на период до 2025 года</t>
  </si>
  <si>
    <t>2023 год</t>
  </si>
  <si>
    <t>2024 год</t>
  </si>
  <si>
    <t>2025 год</t>
  </si>
  <si>
    <t>Показатели финансового обеспечения муниципальных программ Доможировского сельского  поселения на период до 2025 года</t>
  </si>
  <si>
    <t>2019 год (факт)</t>
  </si>
  <si>
    <t>2019 год           (факт)</t>
  </si>
  <si>
    <t>Муниципальная программа "Благоустройство территории Доможировского сельского поселения"</t>
  </si>
  <si>
    <t>Приложение 1</t>
  </si>
  <si>
    <t>2020 год  (факт)</t>
  </si>
  <si>
    <t>2020 год (факт)</t>
  </si>
  <si>
    <t>2021 год (факт)</t>
  </si>
  <si>
    <t>2021 год           (факт)</t>
  </si>
  <si>
    <t>Муниципальная программа "Устойчивое общественное развитие в Доможировском сельском поселении"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</si>
  <si>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</si>
  <si>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 xml:space="preserve">Муниципальная программа «Правовое просвещение населения Доможировского сельского поселения в жилищно-коммунальной сфере»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</si>
</sst>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8" fillId="0" borderId="0" xfId="0" applyFont="1"/>
    <xf numFmtId="0" fontId="9" fillId="0" borderId="0" xfId="0" applyFont="1"/>
    <xf numFmtId="164" fontId="1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 applyProtection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A35" sqref="A35"/>
    </sheetView>
  </sheetViews>
  <sheetFormatPr defaultColWidth="9.140625" defaultRowHeight="15" x14ac:dyDescent="0.25"/>
  <cols>
    <col min="1" max="1" width="37" style="1" customWidth="1"/>
    <col min="2" max="2" width="12.85546875" style="1" hidden="1" customWidth="1"/>
    <col min="3" max="3" width="12.7109375" style="1" bestFit="1" customWidth="1"/>
    <col min="4" max="4" width="13" style="1" customWidth="1"/>
    <col min="5" max="5" width="13.28515625" style="1" customWidth="1"/>
    <col min="6" max="6" width="13.7109375" style="1" customWidth="1"/>
    <col min="7" max="7" width="15" style="1" bestFit="1" customWidth="1"/>
    <col min="8" max="8" width="14.28515625" style="1" customWidth="1"/>
    <col min="9" max="9" width="14" style="1" customWidth="1"/>
    <col min="10" max="16384" width="9.140625" style="1"/>
  </cols>
  <sheetData>
    <row r="1" spans="1:12" x14ac:dyDescent="0.25">
      <c r="I1" s="8" t="s">
        <v>47</v>
      </c>
    </row>
    <row r="2" spans="1:12" x14ac:dyDescent="0.25">
      <c r="I2" s="8" t="s">
        <v>37</v>
      </c>
    </row>
    <row r="3" spans="1:12" ht="40.5" customHeight="1" x14ac:dyDescent="0.25">
      <c r="A3" s="61" t="s">
        <v>39</v>
      </c>
      <c r="B3" s="61"/>
      <c r="C3" s="61"/>
      <c r="D3" s="61"/>
      <c r="E3" s="61"/>
      <c r="F3" s="61"/>
      <c r="G3" s="61"/>
      <c r="H3" s="61"/>
      <c r="I3" s="61"/>
    </row>
    <row r="4" spans="1:12" ht="15" customHeight="1" x14ac:dyDescent="0.25">
      <c r="A4" s="29"/>
      <c r="B4" s="29"/>
      <c r="C4" s="29"/>
      <c r="D4" s="29"/>
      <c r="E4" s="29"/>
      <c r="F4" s="29"/>
      <c r="G4" s="29"/>
      <c r="H4" s="29"/>
      <c r="I4" s="30" t="s">
        <v>18</v>
      </c>
    </row>
    <row r="5" spans="1:12" ht="30" x14ac:dyDescent="0.25">
      <c r="A5" s="31" t="s">
        <v>0</v>
      </c>
      <c r="B5" s="32" t="s">
        <v>12</v>
      </c>
      <c r="C5" s="13" t="s">
        <v>44</v>
      </c>
      <c r="D5" s="32" t="s">
        <v>49</v>
      </c>
      <c r="E5" s="32" t="s">
        <v>50</v>
      </c>
      <c r="F5" s="32" t="s">
        <v>1</v>
      </c>
      <c r="G5" s="32" t="s">
        <v>40</v>
      </c>
      <c r="H5" s="32" t="s">
        <v>41</v>
      </c>
      <c r="I5" s="32" t="s">
        <v>42</v>
      </c>
    </row>
    <row r="6" spans="1:12" s="24" customFormat="1" x14ac:dyDescent="0.25">
      <c r="A6" s="33" t="s">
        <v>2</v>
      </c>
      <c r="B6" s="34"/>
      <c r="C6" s="35">
        <f t="shared" ref="C6:I6" si="0">C9+C14+C15</f>
        <v>56067.199999999997</v>
      </c>
      <c r="D6" s="35">
        <f t="shared" si="0"/>
        <v>36187.599999999999</v>
      </c>
      <c r="E6" s="35">
        <f t="shared" si="0"/>
        <v>36436.5</v>
      </c>
      <c r="F6" s="35">
        <f t="shared" si="0"/>
        <v>51032.899999999994</v>
      </c>
      <c r="G6" s="35">
        <f t="shared" si="0"/>
        <v>22439.300000000003</v>
      </c>
      <c r="H6" s="35">
        <f t="shared" si="0"/>
        <v>29132</v>
      </c>
      <c r="I6" s="35">
        <f t="shared" si="0"/>
        <v>22713.3</v>
      </c>
    </row>
    <row r="7" spans="1:12" s="24" customFormat="1" hidden="1" x14ac:dyDescent="0.25">
      <c r="A7" s="36" t="s">
        <v>21</v>
      </c>
      <c r="B7" s="37"/>
      <c r="C7" s="38">
        <f t="shared" ref="C7:I7" si="1">C9+C14</f>
        <v>8423.7000000000007</v>
      </c>
      <c r="D7" s="38">
        <f t="shared" si="1"/>
        <v>8715.7999999999993</v>
      </c>
      <c r="E7" s="38">
        <f t="shared" si="1"/>
        <v>10436.700000000001</v>
      </c>
      <c r="F7" s="38">
        <f t="shared" si="1"/>
        <v>9046.7999999999993</v>
      </c>
      <c r="G7" s="38">
        <f t="shared" si="1"/>
        <v>9283.6</v>
      </c>
      <c r="H7" s="38">
        <f t="shared" si="1"/>
        <v>9573.5999999999985</v>
      </c>
      <c r="I7" s="38">
        <f t="shared" si="1"/>
        <v>9607.2999999999993</v>
      </c>
    </row>
    <row r="8" spans="1:12" hidden="1" x14ac:dyDescent="0.25">
      <c r="A8" s="39" t="s">
        <v>25</v>
      </c>
      <c r="B8" s="40"/>
      <c r="C8" s="41"/>
      <c r="D8" s="41">
        <f>D7*100/C7</f>
        <v>103.4675973740755</v>
      </c>
      <c r="E8" s="41">
        <f t="shared" ref="E8:I8" si="2">E7*100/D7</f>
        <v>119.74460175772737</v>
      </c>
      <c r="F8" s="41">
        <f t="shared" si="2"/>
        <v>86.682572077380769</v>
      </c>
      <c r="G8" s="41">
        <f t="shared" si="2"/>
        <v>102.61750011053633</v>
      </c>
      <c r="H8" s="41">
        <f t="shared" si="2"/>
        <v>103.12378818561763</v>
      </c>
      <c r="I8" s="41">
        <f t="shared" si="2"/>
        <v>100.35200969332331</v>
      </c>
    </row>
    <row r="9" spans="1:12" x14ac:dyDescent="0.25">
      <c r="A9" s="39" t="s">
        <v>22</v>
      </c>
      <c r="B9" s="40"/>
      <c r="C9" s="42">
        <f>C10+C11+C12+C13</f>
        <v>7637.8</v>
      </c>
      <c r="D9" s="42">
        <f t="shared" ref="D9:I9" si="3">D10+D11+D12+D13</f>
        <v>7975</v>
      </c>
      <c r="E9" s="42">
        <f t="shared" si="3"/>
        <v>8711.3000000000011</v>
      </c>
      <c r="F9" s="42">
        <f t="shared" si="3"/>
        <v>8282</v>
      </c>
      <c r="G9" s="42">
        <f t="shared" si="3"/>
        <v>8602.4</v>
      </c>
      <c r="H9" s="42">
        <f t="shared" si="3"/>
        <v>8908.2999999999993</v>
      </c>
      <c r="I9" s="42">
        <f t="shared" si="3"/>
        <v>9107.2999999999993</v>
      </c>
      <c r="K9" s="28"/>
      <c r="L9" s="28"/>
    </row>
    <row r="10" spans="1:12" s="25" customFormat="1" x14ac:dyDescent="0.25">
      <c r="A10" s="43" t="s">
        <v>3</v>
      </c>
      <c r="B10" s="44"/>
      <c r="C10" s="5">
        <v>1491.5</v>
      </c>
      <c r="D10" s="5">
        <v>1829.2</v>
      </c>
      <c r="E10" s="5">
        <v>1878.2</v>
      </c>
      <c r="F10" s="6">
        <v>1871</v>
      </c>
      <c r="G10" s="6">
        <v>2003.8</v>
      </c>
      <c r="H10" s="6">
        <v>2148.1</v>
      </c>
      <c r="I10" s="6">
        <v>2234</v>
      </c>
    </row>
    <row r="11" spans="1:12" s="25" customFormat="1" x14ac:dyDescent="0.25">
      <c r="A11" s="43" t="s">
        <v>27</v>
      </c>
      <c r="B11" s="44"/>
      <c r="C11" s="5">
        <v>3786.5</v>
      </c>
      <c r="D11" s="5">
        <v>3775.2</v>
      </c>
      <c r="E11" s="5">
        <v>4161.6000000000004</v>
      </c>
      <c r="F11" s="6">
        <v>3670</v>
      </c>
      <c r="G11" s="6">
        <v>3750</v>
      </c>
      <c r="H11" s="6">
        <v>3790</v>
      </c>
      <c r="I11" s="6">
        <v>3815</v>
      </c>
    </row>
    <row r="12" spans="1:12" s="25" customFormat="1" x14ac:dyDescent="0.25">
      <c r="A12" s="43" t="s">
        <v>4</v>
      </c>
      <c r="B12" s="44"/>
      <c r="C12" s="5">
        <v>2133.1</v>
      </c>
      <c r="D12" s="5">
        <v>1978</v>
      </c>
      <c r="E12" s="5">
        <v>2319.9</v>
      </c>
      <c r="F12" s="6">
        <v>2440</v>
      </c>
      <c r="G12" s="6">
        <v>2537.6</v>
      </c>
      <c r="H12" s="6">
        <v>2639.2</v>
      </c>
      <c r="I12" s="6">
        <v>2718.3</v>
      </c>
    </row>
    <row r="13" spans="1:12" s="25" customFormat="1" x14ac:dyDescent="0.25">
      <c r="A13" s="43" t="s">
        <v>28</v>
      </c>
      <c r="B13" s="44"/>
      <c r="C13" s="5">
        <v>226.7</v>
      </c>
      <c r="D13" s="5">
        <v>392.6</v>
      </c>
      <c r="E13" s="5">
        <v>351.6</v>
      </c>
      <c r="F13" s="5">
        <v>301</v>
      </c>
      <c r="G13" s="5">
        <v>311</v>
      </c>
      <c r="H13" s="5">
        <v>331</v>
      </c>
      <c r="I13" s="5">
        <v>340</v>
      </c>
    </row>
    <row r="14" spans="1:12" x14ac:dyDescent="0.25">
      <c r="A14" s="39" t="s">
        <v>23</v>
      </c>
      <c r="B14" s="40"/>
      <c r="C14" s="5">
        <v>785.9</v>
      </c>
      <c r="D14" s="5">
        <v>740.8</v>
      </c>
      <c r="E14" s="5">
        <v>1725.4</v>
      </c>
      <c r="F14" s="6">
        <v>764.8</v>
      </c>
      <c r="G14" s="6">
        <v>681.2</v>
      </c>
      <c r="H14" s="6">
        <v>665.3</v>
      </c>
      <c r="I14" s="6">
        <v>500</v>
      </c>
    </row>
    <row r="15" spans="1:12" x14ac:dyDescent="0.25">
      <c r="A15" s="36" t="s">
        <v>24</v>
      </c>
      <c r="B15" s="37"/>
      <c r="C15" s="38">
        <v>47643.5</v>
      </c>
      <c r="D15" s="38">
        <v>27471.8</v>
      </c>
      <c r="E15" s="38">
        <v>25999.8</v>
      </c>
      <c r="F15" s="38">
        <f t="shared" ref="F15:I15" si="4">F18+F19+F20+F21</f>
        <v>41986.1</v>
      </c>
      <c r="G15" s="38">
        <f t="shared" si="4"/>
        <v>13155.7</v>
      </c>
      <c r="H15" s="38">
        <f t="shared" si="4"/>
        <v>19558.400000000001</v>
      </c>
      <c r="I15" s="38">
        <f t="shared" si="4"/>
        <v>13106</v>
      </c>
    </row>
    <row r="16" spans="1:12" hidden="1" x14ac:dyDescent="0.25">
      <c r="A16" s="39" t="s">
        <v>25</v>
      </c>
      <c r="B16" s="40"/>
      <c r="C16" s="41"/>
      <c r="D16" s="3">
        <f>D15*100/C15</f>
        <v>57.661170988697307</v>
      </c>
      <c r="E16" s="3">
        <f t="shared" ref="E16:I16" si="5">E15*100/D15</f>
        <v>94.641778114284463</v>
      </c>
      <c r="F16" s="3">
        <f t="shared" si="5"/>
        <v>161.48624220186309</v>
      </c>
      <c r="G16" s="3">
        <f t="shared" si="5"/>
        <v>31.333465122981178</v>
      </c>
      <c r="H16" s="3">
        <f t="shared" si="5"/>
        <v>148.66863792880653</v>
      </c>
      <c r="I16" s="3">
        <f t="shared" si="5"/>
        <v>67.009571335078533</v>
      </c>
    </row>
    <row r="17" spans="1:9" s="25" customFormat="1" ht="12.75" customHeight="1" x14ac:dyDescent="0.25">
      <c r="A17" s="43" t="s">
        <v>29</v>
      </c>
      <c r="B17" s="44"/>
      <c r="C17" s="6"/>
      <c r="D17" s="41"/>
      <c r="E17" s="41"/>
      <c r="F17" s="41"/>
      <c r="G17" s="41"/>
      <c r="H17" s="41"/>
      <c r="I17" s="41"/>
    </row>
    <row r="18" spans="1:9" s="25" customFormat="1" x14ac:dyDescent="0.25">
      <c r="A18" s="43" t="s">
        <v>5</v>
      </c>
      <c r="B18" s="44"/>
      <c r="C18" s="5">
        <v>7552.6</v>
      </c>
      <c r="D18" s="3">
        <v>12330.7</v>
      </c>
      <c r="E18" s="3">
        <v>12311</v>
      </c>
      <c r="F18" s="3">
        <v>12363.3</v>
      </c>
      <c r="G18" s="3">
        <v>12683.9</v>
      </c>
      <c r="H18" s="3">
        <v>13011.5</v>
      </c>
      <c r="I18" s="3">
        <v>12792.6</v>
      </c>
    </row>
    <row r="19" spans="1:9" s="25" customFormat="1" x14ac:dyDescent="0.25">
      <c r="A19" s="43" t="s">
        <v>6</v>
      </c>
      <c r="B19" s="44"/>
      <c r="C19" s="5">
        <v>37692.400000000001</v>
      </c>
      <c r="D19" s="3">
        <v>13481.9</v>
      </c>
      <c r="E19" s="3">
        <v>12446.7</v>
      </c>
      <c r="F19" s="3">
        <v>29329.7</v>
      </c>
      <c r="G19" s="3">
        <v>168.7</v>
      </c>
      <c r="H19" s="3">
        <v>6233.5</v>
      </c>
      <c r="I19" s="3">
        <v>0</v>
      </c>
    </row>
    <row r="20" spans="1:9" s="25" customFormat="1" x14ac:dyDescent="0.25">
      <c r="A20" s="43" t="s">
        <v>7</v>
      </c>
      <c r="B20" s="44"/>
      <c r="C20" s="5">
        <v>281.8</v>
      </c>
      <c r="D20" s="3">
        <v>303.60000000000002</v>
      </c>
      <c r="E20" s="3">
        <v>300.89999999999998</v>
      </c>
      <c r="F20" s="3">
        <v>293.10000000000002</v>
      </c>
      <c r="G20" s="3">
        <v>303.10000000000002</v>
      </c>
      <c r="H20" s="3">
        <v>313.39999999999998</v>
      </c>
      <c r="I20" s="3">
        <v>313.39999999999998</v>
      </c>
    </row>
    <row r="21" spans="1:9" s="25" customFormat="1" ht="17.25" customHeight="1" x14ac:dyDescent="0.25">
      <c r="A21" s="43" t="s">
        <v>20</v>
      </c>
      <c r="B21" s="44"/>
      <c r="C21" s="5">
        <v>2139.6</v>
      </c>
      <c r="D21" s="3">
        <v>1409.9</v>
      </c>
      <c r="E21" s="3">
        <v>1022.9</v>
      </c>
      <c r="F21" s="3">
        <v>0</v>
      </c>
      <c r="G21" s="3">
        <v>0</v>
      </c>
      <c r="H21" s="3">
        <v>0</v>
      </c>
      <c r="I21" s="3">
        <v>0</v>
      </c>
    </row>
    <row r="22" spans="1:9" s="24" customFormat="1" x14ac:dyDescent="0.25">
      <c r="A22" s="33" t="s">
        <v>8</v>
      </c>
      <c r="B22" s="34"/>
      <c r="C22" s="35">
        <v>42682.9</v>
      </c>
      <c r="D22" s="35">
        <v>50193.599999999999</v>
      </c>
      <c r="E22" s="35">
        <v>36059.9</v>
      </c>
      <c r="F22" s="35">
        <v>51897.1</v>
      </c>
      <c r="G22" s="35">
        <v>23274.799999999999</v>
      </c>
      <c r="H22" s="35">
        <v>29993.7</v>
      </c>
      <c r="I22" s="35">
        <v>23481.9</v>
      </c>
    </row>
    <row r="23" spans="1:9" s="24" customFormat="1" hidden="1" x14ac:dyDescent="0.25">
      <c r="A23" s="39" t="s">
        <v>25</v>
      </c>
      <c r="B23" s="45"/>
      <c r="C23" s="38"/>
      <c r="D23" s="41"/>
      <c r="E23" s="56"/>
      <c r="F23" s="56"/>
      <c r="G23" s="56"/>
      <c r="H23" s="56"/>
      <c r="I23" s="56"/>
    </row>
    <row r="24" spans="1:9" x14ac:dyDescent="0.25">
      <c r="A24" s="39" t="s">
        <v>9</v>
      </c>
      <c r="B24" s="40"/>
      <c r="C24" s="51">
        <v>1959.3</v>
      </c>
      <c r="D24" s="51">
        <v>2282.8000000000002</v>
      </c>
      <c r="E24" s="51">
        <v>2320.9</v>
      </c>
      <c r="F24" s="51">
        <v>2650.6</v>
      </c>
      <c r="G24" s="51">
        <v>2757</v>
      </c>
      <c r="H24" s="51">
        <v>2865.7</v>
      </c>
      <c r="I24" s="51">
        <v>2865.7</v>
      </c>
    </row>
    <row r="25" spans="1:9" x14ac:dyDescent="0.25">
      <c r="A25" s="39" t="s">
        <v>25</v>
      </c>
      <c r="B25" s="40"/>
      <c r="C25" s="46">
        <v>100</v>
      </c>
      <c r="D25" s="55">
        <f t="shared" ref="D25:I25" si="6">D24/C24*100</f>
        <v>116.51099882611138</v>
      </c>
      <c r="E25" s="55">
        <f t="shared" si="6"/>
        <v>101.66900297879798</v>
      </c>
      <c r="F25" s="55">
        <f t="shared" si="6"/>
        <v>114.2056960661812</v>
      </c>
      <c r="G25" s="55">
        <f t="shared" si="6"/>
        <v>104.01418546744135</v>
      </c>
      <c r="H25" s="55">
        <f t="shared" si="6"/>
        <v>103.94269133115705</v>
      </c>
      <c r="I25" s="55">
        <f t="shared" si="6"/>
        <v>100</v>
      </c>
    </row>
    <row r="26" spans="1:9" ht="30" x14ac:dyDescent="0.25">
      <c r="A26" s="39" t="s">
        <v>10</v>
      </c>
      <c r="B26" s="40"/>
      <c r="C26" s="41">
        <f>C22-C24</f>
        <v>40723.599999999999</v>
      </c>
      <c r="D26" s="41">
        <f>D22-D24</f>
        <v>47910.799999999996</v>
      </c>
      <c r="E26" s="41">
        <f>E22-E24</f>
        <v>33739</v>
      </c>
      <c r="F26" s="41">
        <f>F22-F24</f>
        <v>49246.5</v>
      </c>
      <c r="G26" s="41">
        <f t="shared" ref="G26:I26" si="7">G22-G24</f>
        <v>20517.8</v>
      </c>
      <c r="H26" s="41">
        <f>H22-H24</f>
        <v>27128</v>
      </c>
      <c r="I26" s="41">
        <f t="shared" si="7"/>
        <v>20616.2</v>
      </c>
    </row>
    <row r="27" spans="1:9" hidden="1" x14ac:dyDescent="0.25">
      <c r="A27" s="39" t="s">
        <v>25</v>
      </c>
      <c r="B27" s="40"/>
      <c r="C27" s="41"/>
      <c r="D27" s="3">
        <f>D26*100/C26</f>
        <v>117.64873439479811</v>
      </c>
      <c r="E27" s="57">
        <f t="shared" ref="E27:I27" si="8">E26*100/D26</f>
        <v>70.420447999198515</v>
      </c>
      <c r="F27" s="57">
        <f t="shared" si="8"/>
        <v>145.96312872343577</v>
      </c>
      <c r="G27" s="57">
        <f t="shared" si="8"/>
        <v>41.663468469840495</v>
      </c>
      <c r="H27" s="57">
        <f t="shared" si="8"/>
        <v>132.2169043464699</v>
      </c>
      <c r="I27" s="57">
        <f t="shared" si="8"/>
        <v>75.996018873488651</v>
      </c>
    </row>
    <row r="28" spans="1:9" s="24" customFormat="1" ht="18" customHeight="1" x14ac:dyDescent="0.25">
      <c r="A28" s="33" t="s">
        <v>11</v>
      </c>
      <c r="B28" s="34"/>
      <c r="C28" s="35">
        <f t="shared" ref="C28:I28" si="9">C6-C22</f>
        <v>13384.299999999996</v>
      </c>
      <c r="D28" s="35">
        <f>D6-D22</f>
        <v>-14006</v>
      </c>
      <c r="E28" s="35">
        <f t="shared" si="9"/>
        <v>376.59999999999854</v>
      </c>
      <c r="F28" s="35">
        <f t="shared" si="9"/>
        <v>-864.20000000000437</v>
      </c>
      <c r="G28" s="35">
        <f t="shared" si="9"/>
        <v>-835.49999999999636</v>
      </c>
      <c r="H28" s="35">
        <f t="shared" si="9"/>
        <v>-861.70000000000073</v>
      </c>
      <c r="I28" s="35">
        <f t="shared" si="9"/>
        <v>-768.60000000000218</v>
      </c>
    </row>
    <row r="29" spans="1:9" s="7" customFormat="1" ht="20.45" customHeight="1" x14ac:dyDescent="0.25">
      <c r="D29" s="26"/>
      <c r="E29" s="26"/>
      <c r="F29" s="26"/>
      <c r="G29" s="26"/>
      <c r="H29" s="26"/>
      <c r="I29" s="26"/>
    </row>
    <row r="30" spans="1:9" ht="45" hidden="1" x14ac:dyDescent="0.25">
      <c r="A30" s="4" t="s">
        <v>17</v>
      </c>
      <c r="B30" s="27">
        <v>115.5</v>
      </c>
      <c r="C30" s="3">
        <v>107.7</v>
      </c>
      <c r="D30" s="2">
        <v>106</v>
      </c>
      <c r="E30" s="2">
        <v>105.3</v>
      </c>
      <c r="F30" s="2">
        <v>105.2</v>
      </c>
      <c r="G30" s="2">
        <v>104.9</v>
      </c>
      <c r="H30" s="2">
        <v>104.7</v>
      </c>
      <c r="I30" s="2">
        <v>104.2</v>
      </c>
    </row>
    <row r="31" spans="1:9" x14ac:dyDescent="0.25">
      <c r="F31" s="28"/>
      <c r="G31" s="28"/>
      <c r="H31" s="28"/>
      <c r="I31" s="28"/>
    </row>
    <row r="33" spans="4:4" x14ac:dyDescent="0.25">
      <c r="D33" s="28"/>
    </row>
  </sheetData>
  <mergeCells count="1">
    <mergeCell ref="A3:I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A21" sqref="A21"/>
    </sheetView>
  </sheetViews>
  <sheetFormatPr defaultColWidth="9.140625" defaultRowHeight="15" x14ac:dyDescent="0.25"/>
  <cols>
    <col min="1" max="1" width="61.7109375" style="10" customWidth="1"/>
    <col min="2" max="8" width="14.5703125" style="10" customWidth="1"/>
    <col min="9" max="16384" width="9.140625" style="10"/>
  </cols>
  <sheetData>
    <row r="1" spans="1:8" x14ac:dyDescent="0.25">
      <c r="H1" s="8" t="s">
        <v>26</v>
      </c>
    </row>
    <row r="2" spans="1:8" x14ac:dyDescent="0.25">
      <c r="H2" s="8" t="s">
        <v>37</v>
      </c>
    </row>
    <row r="3" spans="1:8" ht="20.25" customHeight="1" x14ac:dyDescent="0.25">
      <c r="A3" s="62" t="s">
        <v>43</v>
      </c>
      <c r="B3" s="62"/>
      <c r="C3" s="62"/>
      <c r="D3" s="62"/>
      <c r="E3" s="62"/>
      <c r="F3" s="62"/>
      <c r="G3" s="62"/>
      <c r="H3" s="62"/>
    </row>
    <row r="4" spans="1:8" ht="14.25" customHeight="1" x14ac:dyDescent="0.25">
      <c r="A4" s="11"/>
      <c r="B4" s="53"/>
      <c r="C4" s="53"/>
      <c r="D4" s="53"/>
      <c r="E4" s="53"/>
      <c r="F4" s="53"/>
      <c r="G4" s="53"/>
      <c r="H4" s="54" t="s">
        <v>18</v>
      </c>
    </row>
    <row r="5" spans="1:8" ht="30.75" customHeight="1" x14ac:dyDescent="0.25">
      <c r="A5" s="12" t="s">
        <v>0</v>
      </c>
      <c r="B5" s="13" t="s">
        <v>45</v>
      </c>
      <c r="C5" s="13" t="s">
        <v>48</v>
      </c>
      <c r="D5" s="13" t="s">
        <v>51</v>
      </c>
      <c r="E5" s="13" t="s">
        <v>1</v>
      </c>
      <c r="F5" s="13" t="s">
        <v>40</v>
      </c>
      <c r="G5" s="13" t="s">
        <v>41</v>
      </c>
      <c r="H5" s="13" t="s">
        <v>42</v>
      </c>
    </row>
    <row r="6" spans="1:8" s="21" customFormat="1" ht="14.25" x14ac:dyDescent="0.2">
      <c r="A6" s="14" t="s">
        <v>13</v>
      </c>
      <c r="B6" s="35">
        <f t="shared" ref="B6:G6" si="0">B8+B22+B24</f>
        <v>42682.9</v>
      </c>
      <c r="C6" s="35">
        <f t="shared" si="0"/>
        <v>50193.599999999991</v>
      </c>
      <c r="D6" s="35">
        <v>36059.9</v>
      </c>
      <c r="E6" s="35">
        <f>E8+E22+E24</f>
        <v>51897.1</v>
      </c>
      <c r="F6" s="35">
        <f t="shared" si="0"/>
        <v>23274.799999999996</v>
      </c>
      <c r="G6" s="35">
        <f t="shared" si="0"/>
        <v>29993.699999999997</v>
      </c>
      <c r="H6" s="35">
        <v>23481.9</v>
      </c>
    </row>
    <row r="7" spans="1:8" x14ac:dyDescent="0.25">
      <c r="A7" s="4" t="s">
        <v>25</v>
      </c>
      <c r="B7" s="47"/>
      <c r="C7" s="47">
        <f t="shared" ref="C7:G7" si="1">C6*100/B6</f>
        <v>117.59650820351942</v>
      </c>
      <c r="D7" s="47">
        <f t="shared" si="1"/>
        <v>71.841629211692336</v>
      </c>
      <c r="E7" s="47">
        <f t="shared" si="1"/>
        <v>143.91914564377603</v>
      </c>
      <c r="F7" s="47">
        <f t="shared" si="1"/>
        <v>44.847978018039534</v>
      </c>
      <c r="G7" s="47">
        <f t="shared" si="1"/>
        <v>128.86770240775431</v>
      </c>
      <c r="H7" s="47">
        <f>H6*100/G6</f>
        <v>78.289440782564341</v>
      </c>
    </row>
    <row r="8" spans="1:8" x14ac:dyDescent="0.25">
      <c r="A8" s="4" t="s">
        <v>14</v>
      </c>
      <c r="B8" s="35">
        <f t="shared" ref="B8:C8" si="2">SUM(B10:B21)</f>
        <v>35091.9</v>
      </c>
      <c r="C8" s="35">
        <f t="shared" si="2"/>
        <v>39708.799999999996</v>
      </c>
      <c r="D8" s="35">
        <f>SUM(D10:D21)</f>
        <v>23607.499999999996</v>
      </c>
      <c r="E8" s="35">
        <f>SUM(E10:E21)</f>
        <v>43169.7</v>
      </c>
      <c r="F8" s="35">
        <f>SUM(F10:F21)</f>
        <v>14049.899999999998</v>
      </c>
      <c r="G8" s="35">
        <f>SUM(G10:G21)</f>
        <v>20336.399999999998</v>
      </c>
      <c r="H8" s="35">
        <f t="shared" ref="H8" si="3">SUM(H10:H21)</f>
        <v>0</v>
      </c>
    </row>
    <row r="9" spans="1:8" s="22" customFormat="1" x14ac:dyDescent="0.25">
      <c r="A9" s="20" t="s">
        <v>15</v>
      </c>
      <c r="B9" s="48">
        <f t="shared" ref="B9:H9" si="4">B8*100/B6</f>
        <v>82.215360249655006</v>
      </c>
      <c r="C9" s="48">
        <f t="shared" si="4"/>
        <v>79.111281119505279</v>
      </c>
      <c r="D9" s="48">
        <f t="shared" si="4"/>
        <v>65.467458312419041</v>
      </c>
      <c r="E9" s="48">
        <f t="shared" si="4"/>
        <v>83.183260721697366</v>
      </c>
      <c r="F9" s="9">
        <f t="shared" si="4"/>
        <v>60.365287779057176</v>
      </c>
      <c r="G9" s="9">
        <f t="shared" si="4"/>
        <v>67.80223847007872</v>
      </c>
      <c r="H9" s="9">
        <f t="shared" si="4"/>
        <v>0</v>
      </c>
    </row>
    <row r="10" spans="1:8" ht="44.25" customHeight="1" x14ac:dyDescent="0.25">
      <c r="A10" s="16" t="s">
        <v>30</v>
      </c>
      <c r="B10" s="49">
        <v>2631.6</v>
      </c>
      <c r="C10" s="49">
        <v>2631.6</v>
      </c>
      <c r="D10" s="49">
        <v>2777.8</v>
      </c>
      <c r="E10" s="49">
        <v>0</v>
      </c>
      <c r="F10" s="49">
        <v>0</v>
      </c>
      <c r="G10" s="49">
        <v>0</v>
      </c>
      <c r="H10" s="58"/>
    </row>
    <row r="11" spans="1:8" ht="33.75" customHeight="1" x14ac:dyDescent="0.25">
      <c r="A11" s="16" t="s">
        <v>31</v>
      </c>
      <c r="B11" s="49">
        <v>2946</v>
      </c>
      <c r="C11" s="49">
        <v>4162.3999999999996</v>
      </c>
      <c r="D11" s="49">
        <v>3700.3</v>
      </c>
      <c r="E11" s="49">
        <v>2135.6</v>
      </c>
      <c r="F11" s="49">
        <v>2233.1999999999998</v>
      </c>
      <c r="G11" s="49">
        <v>2334.8000000000002</v>
      </c>
      <c r="H11" s="58"/>
    </row>
    <row r="12" spans="1:8" ht="64.5" customHeight="1" x14ac:dyDescent="0.25">
      <c r="A12" s="16" t="s">
        <v>32</v>
      </c>
      <c r="B12" s="49">
        <v>1104.0999999999999</v>
      </c>
      <c r="C12" s="49">
        <v>5</v>
      </c>
      <c r="D12" s="49">
        <v>2958.2</v>
      </c>
      <c r="E12" s="49">
        <v>23660.6</v>
      </c>
      <c r="F12" s="49">
        <v>0</v>
      </c>
      <c r="G12" s="49">
        <v>6165</v>
      </c>
      <c r="H12" s="59"/>
    </row>
    <row r="13" spans="1:8" ht="32.25" customHeight="1" x14ac:dyDescent="0.25">
      <c r="A13" s="16" t="s">
        <v>33</v>
      </c>
      <c r="B13" s="49">
        <v>9317.5</v>
      </c>
      <c r="C13" s="49">
        <v>9847.2999999999993</v>
      </c>
      <c r="D13" s="49">
        <v>10833.9</v>
      </c>
      <c r="E13" s="49">
        <v>11038.6</v>
      </c>
      <c r="F13" s="49">
        <v>9085.9</v>
      </c>
      <c r="G13" s="49">
        <v>9270.7999999999993</v>
      </c>
      <c r="H13" s="58"/>
    </row>
    <row r="14" spans="1:8" ht="31.5" customHeight="1" x14ac:dyDescent="0.25">
      <c r="A14" s="16" t="s">
        <v>34</v>
      </c>
      <c r="B14" s="49">
        <v>11526.7</v>
      </c>
      <c r="C14" s="49">
        <v>21792.3</v>
      </c>
      <c r="D14" s="49">
        <v>1882.3</v>
      </c>
      <c r="E14" s="49">
        <v>408</v>
      </c>
      <c r="F14" s="49">
        <v>408</v>
      </c>
      <c r="G14" s="49">
        <v>408</v>
      </c>
      <c r="H14" s="58"/>
    </row>
    <row r="15" spans="1:8" ht="31.5" customHeight="1" x14ac:dyDescent="0.25">
      <c r="A15" s="16" t="s">
        <v>46</v>
      </c>
      <c r="B15" s="49">
        <v>6275.5</v>
      </c>
      <c r="C15" s="49">
        <v>0</v>
      </c>
      <c r="D15" s="49">
        <v>1252.5999999999999</v>
      </c>
      <c r="E15" s="49">
        <v>1780.1</v>
      </c>
      <c r="F15" s="49">
        <v>1733.9</v>
      </c>
      <c r="G15" s="49">
        <v>1613.1</v>
      </c>
      <c r="H15" s="58"/>
    </row>
    <row r="16" spans="1:8" ht="33.75" customHeight="1" x14ac:dyDescent="0.25">
      <c r="A16" s="16" t="s">
        <v>38</v>
      </c>
      <c r="B16" s="49">
        <v>1082.9000000000001</v>
      </c>
      <c r="C16" s="49">
        <v>1124.5999999999999</v>
      </c>
      <c r="D16" s="49">
        <v>0</v>
      </c>
      <c r="E16" s="49">
        <v>0</v>
      </c>
      <c r="F16" s="49">
        <v>0</v>
      </c>
      <c r="G16" s="49">
        <v>0</v>
      </c>
      <c r="H16" s="58"/>
    </row>
    <row r="17" spans="1:8" ht="34.5" customHeight="1" x14ac:dyDescent="0.25">
      <c r="A17" s="60" t="s">
        <v>52</v>
      </c>
      <c r="B17" s="49">
        <v>0</v>
      </c>
      <c r="C17" s="49">
        <v>0</v>
      </c>
      <c r="D17" s="49">
        <v>0</v>
      </c>
      <c r="E17" s="49">
        <v>3949.9</v>
      </c>
      <c r="F17" s="49">
        <v>395</v>
      </c>
      <c r="G17" s="49">
        <v>395</v>
      </c>
      <c r="H17" s="58"/>
    </row>
    <row r="18" spans="1:8" ht="31.5" customHeight="1" x14ac:dyDescent="0.25">
      <c r="A18" s="16" t="s">
        <v>35</v>
      </c>
      <c r="B18" s="49">
        <v>200.6</v>
      </c>
      <c r="C18" s="49">
        <v>145.6</v>
      </c>
      <c r="D18" s="49">
        <v>195.4</v>
      </c>
      <c r="E18" s="49">
        <v>0</v>
      </c>
      <c r="F18" s="49">
        <v>0</v>
      </c>
      <c r="G18" s="49">
        <v>0</v>
      </c>
      <c r="H18" s="58"/>
    </row>
    <row r="19" spans="1:8" ht="42" customHeight="1" x14ac:dyDescent="0.25">
      <c r="A19" s="60" t="s">
        <v>53</v>
      </c>
      <c r="B19" s="49">
        <v>0</v>
      </c>
      <c r="C19" s="49">
        <v>0</v>
      </c>
      <c r="D19" s="49">
        <v>0</v>
      </c>
      <c r="E19" s="49">
        <v>196.9</v>
      </c>
      <c r="F19" s="49">
        <v>193.9</v>
      </c>
      <c r="G19" s="49">
        <v>149.69999999999999</v>
      </c>
      <c r="H19" s="58"/>
    </row>
    <row r="20" spans="1:8" ht="47.25" customHeight="1" x14ac:dyDescent="0.25">
      <c r="A20" s="52" t="s">
        <v>54</v>
      </c>
      <c r="B20" s="49">
        <v>5</v>
      </c>
      <c r="C20" s="49">
        <v>0</v>
      </c>
      <c r="D20" s="49">
        <v>5</v>
      </c>
      <c r="E20" s="49">
        <v>0</v>
      </c>
      <c r="F20" s="49">
        <v>0</v>
      </c>
      <c r="G20" s="49">
        <v>0</v>
      </c>
      <c r="H20" s="59"/>
    </row>
    <row r="21" spans="1:8" ht="51.75" customHeight="1" x14ac:dyDescent="0.25">
      <c r="A21" s="52" t="s">
        <v>36</v>
      </c>
      <c r="B21" s="49">
        <v>2</v>
      </c>
      <c r="C21" s="49">
        <v>0</v>
      </c>
      <c r="D21" s="49">
        <v>2</v>
      </c>
      <c r="E21" s="49">
        <v>0</v>
      </c>
      <c r="F21" s="49">
        <v>0</v>
      </c>
      <c r="G21" s="49">
        <v>0</v>
      </c>
      <c r="H21" s="59"/>
    </row>
    <row r="22" spans="1:8" x14ac:dyDescent="0.25">
      <c r="A22" s="17" t="s">
        <v>16</v>
      </c>
      <c r="B22" s="35">
        <v>7591</v>
      </c>
      <c r="C22" s="35">
        <v>10484.799999999999</v>
      </c>
      <c r="D22" s="35">
        <v>11275.3</v>
      </c>
      <c r="E22" s="35">
        <v>8727.4</v>
      </c>
      <c r="F22" s="35">
        <v>8643.4</v>
      </c>
      <c r="G22" s="35">
        <v>8473.2000000000007</v>
      </c>
      <c r="H22" s="35">
        <v>23481.9</v>
      </c>
    </row>
    <row r="23" spans="1:8" s="22" customFormat="1" x14ac:dyDescent="0.25">
      <c r="A23" s="15" t="s">
        <v>15</v>
      </c>
      <c r="B23" s="9">
        <f t="shared" ref="B23:H23" si="5">B22*100/B6</f>
        <v>17.784639750344986</v>
      </c>
      <c r="C23" s="9">
        <f t="shared" si="5"/>
        <v>20.888718880494725</v>
      </c>
      <c r="D23" s="9">
        <f>D22*100/D6</f>
        <v>31.268250882559297</v>
      </c>
      <c r="E23" s="9">
        <f>E22*100/E6</f>
        <v>16.816739278302641</v>
      </c>
      <c r="F23" s="9">
        <f t="shared" si="5"/>
        <v>37.136301923109983</v>
      </c>
      <c r="G23" s="9">
        <f t="shared" si="5"/>
        <v>28.249932485822029</v>
      </c>
      <c r="H23" s="9">
        <f t="shared" si="5"/>
        <v>100</v>
      </c>
    </row>
    <row r="24" spans="1:8" x14ac:dyDescent="0.25">
      <c r="A24" s="18" t="s">
        <v>19</v>
      </c>
      <c r="B24" s="35"/>
      <c r="C24" s="35"/>
      <c r="D24" s="35">
        <v>0</v>
      </c>
      <c r="E24" s="35">
        <v>0</v>
      </c>
      <c r="F24" s="35">
        <v>581.5</v>
      </c>
      <c r="G24" s="35">
        <v>1184.0999999999999</v>
      </c>
      <c r="H24" s="35"/>
    </row>
    <row r="25" spans="1:8" s="22" customFormat="1" x14ac:dyDescent="0.25">
      <c r="A25" s="19" t="s">
        <v>15</v>
      </c>
      <c r="B25" s="50">
        <v>0</v>
      </c>
      <c r="C25" s="50">
        <f t="shared" ref="C25:H25" si="6">C24*100/C6</f>
        <v>0</v>
      </c>
      <c r="D25" s="50">
        <f t="shared" si="6"/>
        <v>0</v>
      </c>
      <c r="E25" s="50">
        <f>E24*100/E6</f>
        <v>0</v>
      </c>
      <c r="F25" s="50">
        <f t="shared" si="6"/>
        <v>2.4984102978328497</v>
      </c>
      <c r="G25" s="50">
        <f t="shared" si="6"/>
        <v>3.9478290440992607</v>
      </c>
      <c r="H25" s="50">
        <f t="shared" si="6"/>
        <v>0</v>
      </c>
    </row>
    <row r="27" spans="1:8" x14ac:dyDescent="0.25">
      <c r="C27" s="23"/>
    </row>
    <row r="28" spans="1:8" x14ac:dyDescent="0.25">
      <c r="C28" s="23"/>
    </row>
  </sheetData>
  <mergeCells count="1">
    <mergeCell ref="A3:H3"/>
  </mergeCells>
  <pageMargins left="0.70866141732283472" right="0.11811023622047245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 </vt:lpstr>
      <vt:lpstr>приложение 2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Пользователь Windows</cp:lastModifiedBy>
  <cp:lastPrinted>2022-01-26T05:59:25Z</cp:lastPrinted>
  <dcterms:created xsi:type="dcterms:W3CDTF">2015-09-25T08:48:27Z</dcterms:created>
  <dcterms:modified xsi:type="dcterms:W3CDTF">2022-02-04T07:13:38Z</dcterms:modified>
</cp:coreProperties>
</file>