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ГОРЕЛОВА\БЮДЖЕТНЫЕ ПРОГНОЗЫ С 2017 ГОДА\ДОМОЖИРОВО\Первоначальный БП 2023\"/>
    </mc:Choice>
  </mc:AlternateContent>
  <bookViews>
    <workbookView xWindow="0" yWindow="0" windowWidth="28800" windowHeight="11835"/>
  </bookViews>
  <sheets>
    <sheet name="приложение 1 " sheetId="14" r:id="rId1"/>
    <sheet name="приложение 2  " sheetId="16" r:id="rId2"/>
  </sheets>
  <calcPr calcId="152511"/>
</workbook>
</file>

<file path=xl/calcChain.xml><?xml version="1.0" encoding="utf-8"?>
<calcChain xmlns="http://schemas.openxmlformats.org/spreadsheetml/2006/main">
  <c r="C6" i="16" l="1"/>
  <c r="D6" i="16"/>
  <c r="E6" i="16"/>
  <c r="F6" i="16"/>
  <c r="G6" i="16"/>
  <c r="H6" i="16"/>
  <c r="C7" i="16"/>
  <c r="D7" i="16"/>
  <c r="E7" i="16"/>
  <c r="F7" i="16"/>
  <c r="G7" i="16"/>
  <c r="H7" i="16"/>
  <c r="B7" i="16" l="1"/>
  <c r="B6" i="16" s="1"/>
  <c r="D6" i="14" l="1"/>
  <c r="D7" i="14"/>
  <c r="E7" i="14"/>
  <c r="F7" i="14"/>
  <c r="D13" i="14"/>
  <c r="D14" i="14" s="1"/>
  <c r="E13" i="14"/>
  <c r="F13" i="14"/>
  <c r="F14" i="14" l="1"/>
  <c r="E14" i="14"/>
  <c r="F6" i="14"/>
  <c r="E6" i="14"/>
  <c r="F24" i="16"/>
  <c r="G24" i="16"/>
  <c r="H24" i="16"/>
  <c r="F22" i="16"/>
  <c r="G22" i="16"/>
  <c r="H22" i="16"/>
  <c r="C8" i="16"/>
  <c r="D8" i="16"/>
  <c r="E8" i="16"/>
  <c r="F8" i="16"/>
  <c r="G8" i="16"/>
  <c r="H8" i="16"/>
  <c r="B8" i="16"/>
  <c r="C22" i="16"/>
  <c r="D22" i="16"/>
  <c r="E22" i="16"/>
  <c r="B22" i="16"/>
  <c r="E24" i="16"/>
  <c r="D24" i="16"/>
  <c r="E22" i="14" l="1"/>
  <c r="F22" i="14"/>
  <c r="H22" i="14" l="1"/>
  <c r="C22" i="14" l="1"/>
  <c r="I22" i="14"/>
  <c r="G22" i="14"/>
  <c r="D22" i="14"/>
  <c r="I13" i="14" l="1"/>
  <c r="H13" i="14"/>
  <c r="G13" i="14"/>
  <c r="I7" i="14"/>
  <c r="H7" i="14"/>
  <c r="G7" i="14"/>
  <c r="C7" i="14"/>
  <c r="C6" i="14" l="1"/>
  <c r="C23" i="14" s="1"/>
  <c r="I14" i="14"/>
  <c r="G6" i="14"/>
  <c r="G23" i="14" s="1"/>
  <c r="H14" i="14"/>
  <c r="G14" i="14"/>
  <c r="I6" i="14"/>
  <c r="I23" i="14" s="1"/>
  <c r="H6" i="14"/>
  <c r="H23" i="14" s="1"/>
  <c r="F23" i="14"/>
  <c r="E23" i="14"/>
  <c r="D23" i="14"/>
</calcChain>
</file>

<file path=xl/sharedStrings.xml><?xml version="1.0" encoding="utf-8"?>
<sst xmlns="http://schemas.openxmlformats.org/spreadsheetml/2006/main" count="63" uniqueCount="52">
  <si>
    <t>Показатель</t>
  </si>
  <si>
    <t>Доходы</t>
  </si>
  <si>
    <t>Налог на доходы физических лиц</t>
  </si>
  <si>
    <t xml:space="preserve">Акцизы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</si>
  <si>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</si>
  <si>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</si>
  <si>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</si>
  <si>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</si>
  <si>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</si>
  <si>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</si>
  <si>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</si>
  <si>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2015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</si>
  <si>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</si>
  <si>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</si>
  <si>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</si>
  <si>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</si>
  <si>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Индекс потребительских цен (за период с начала года), в % к предыдущему году</t>
  </si>
  <si>
    <t>тыс. руб.</t>
  </si>
  <si>
    <t>3. Условно утвержденные расходы</t>
  </si>
  <si>
    <t>Иные межбюджетные трансферты</t>
  </si>
  <si>
    <t>1.1. Налоговые доходы</t>
  </si>
  <si>
    <t>1.2. Неналоговые доходы</t>
  </si>
  <si>
    <t xml:space="preserve">2. Безвозмездные поступления  </t>
  </si>
  <si>
    <t>% к предыдущему году</t>
  </si>
  <si>
    <t>Приложение 2</t>
  </si>
  <si>
    <t>Налоги на имущество</t>
  </si>
  <si>
    <t>Прочие налоговые доходы</t>
  </si>
  <si>
    <t>В том числе:</t>
  </si>
  <si>
    <t>Муниципальная программа  «Реализация проектов местных инициатив граждан в Доможировском сельском поселении Лодейнопольского муниципального района Ленинградской области»</t>
  </si>
  <si>
    <t>Муниципальная программа «Развитие   автомобильных дорог   Доможировского сельского поселения»</t>
  </si>
  <si>
    <t>Муниципальная программа               «Обеспечение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поселении»</t>
  </si>
  <si>
    <t>Муниципальная программа «Развитие культуры в Доможировском сельском поселении»</t>
  </si>
  <si>
    <t>Муниципальная программа «Обеспечение качественным  жильем граждан на территории Доможировского сельского поселения»</t>
  </si>
  <si>
    <t>Муниципальная программа «Борьба с борщевиком Сосновского на территории Доможировского сельского поселения»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</si>
  <si>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</si>
  <si>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к бюджетному прогнозу</t>
  </si>
  <si>
    <t>Муниципальная программа «Реализация  инициативных предложений граждан  на части территории   д.Доможирово»</t>
  </si>
  <si>
    <t>2023 год</t>
  </si>
  <si>
    <t>2024 год</t>
  </si>
  <si>
    <t>2025 год</t>
  </si>
  <si>
    <t>Муниципальная программа "Благоустройство территории Доможировского сельского поселения"</t>
  </si>
  <si>
    <t>Приложение 1</t>
  </si>
  <si>
    <t>Муниципальная программа "Устойчивое общественное развитие в Доможировском сельском поселении"</t>
  </si>
  <si>
    <t>Муниципальная программа "Развитие сельского хозяйства на территории Доможировского сельского поселения Лодейнопольского муниципального района Ленинградской области"</t>
  </si>
  <si>
    <t xml:space="preserve">Муниципальная программа «Правовое просвещение населения Доможировского сельского поселения в жилищно-коммунальной сфере»
</t>
  </si>
  <si>
    <t>Основные параметры бюджета Доможировского сельского  поселения на период до 2028 года</t>
  </si>
  <si>
    <t>2026 год</t>
  </si>
  <si>
    <t>2027 год</t>
  </si>
  <si>
    <t>2028 год</t>
  </si>
  <si>
    <t>Показатели финансового обеспечения муниципальных программ Доможировского сельского  поселения на период до 2028 года</t>
  </si>
  <si>
    <t>2022 год           (факт)</t>
  </si>
  <si>
    <t>2022 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</si>
</sst>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2" fillId="0" borderId="0" xfId="0" applyFont="1"/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6" fillId="0" borderId="0" xfId="0" applyFont="1"/>
    <xf numFmtId="0" fontId="7" fillId="0" borderId="0" xfId="0" applyFont="1"/>
    <xf numFmtId="164" fontId="1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4" borderId="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10" fontId="1" fillId="0" borderId="0" xfId="0" applyNumberFormat="1" applyFont="1"/>
    <xf numFmtId="164" fontId="10" fillId="0" borderId="1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37" style="1" customWidth="1"/>
    <col min="2" max="2" width="12.85546875" style="1" hidden="1" customWidth="1"/>
    <col min="3" max="3" width="12.7109375" style="1" bestFit="1" customWidth="1"/>
    <col min="4" max="4" width="13" style="1" customWidth="1"/>
    <col min="5" max="5" width="13.28515625" style="1" customWidth="1"/>
    <col min="6" max="6" width="13.7109375" style="1" customWidth="1"/>
    <col min="7" max="7" width="15" style="1" bestFit="1" customWidth="1"/>
    <col min="8" max="8" width="14.28515625" style="1" customWidth="1"/>
    <col min="9" max="9" width="14" style="1" customWidth="1"/>
    <col min="10" max="16384" width="9.140625" style="1"/>
  </cols>
  <sheetData>
    <row r="1" spans="1:12" x14ac:dyDescent="0.25">
      <c r="I1" s="8" t="s">
        <v>41</v>
      </c>
    </row>
    <row r="2" spans="1:12" x14ac:dyDescent="0.25">
      <c r="I2" s="8" t="s">
        <v>35</v>
      </c>
    </row>
    <row r="3" spans="1:12" ht="40.5" customHeight="1" x14ac:dyDescent="0.25">
      <c r="A3" s="55" t="s">
        <v>45</v>
      </c>
      <c r="B3" s="55"/>
      <c r="C3" s="55"/>
      <c r="D3" s="55"/>
      <c r="E3" s="55"/>
      <c r="F3" s="55"/>
      <c r="G3" s="55"/>
      <c r="H3" s="55"/>
      <c r="I3" s="55"/>
    </row>
    <row r="4" spans="1:12" ht="15" customHeight="1" x14ac:dyDescent="0.25">
      <c r="A4" s="25"/>
      <c r="B4" s="25"/>
      <c r="C4" s="25"/>
      <c r="D4" s="25"/>
      <c r="E4" s="25"/>
      <c r="F4" s="25"/>
      <c r="G4" s="25"/>
      <c r="H4" s="25"/>
      <c r="I4" s="26" t="s">
        <v>17</v>
      </c>
    </row>
    <row r="5" spans="1:12" ht="28.5" x14ac:dyDescent="0.25">
      <c r="A5" s="45" t="s">
        <v>0</v>
      </c>
      <c r="B5" s="46" t="s">
        <v>11</v>
      </c>
      <c r="C5" s="47" t="s">
        <v>51</v>
      </c>
      <c r="D5" s="46" t="s">
        <v>37</v>
      </c>
      <c r="E5" s="46" t="s">
        <v>38</v>
      </c>
      <c r="F5" s="46" t="s">
        <v>39</v>
      </c>
      <c r="G5" s="46" t="s">
        <v>46</v>
      </c>
      <c r="H5" s="46" t="s">
        <v>47</v>
      </c>
      <c r="I5" s="46" t="s">
        <v>48</v>
      </c>
    </row>
    <row r="6" spans="1:12" s="20" customFormat="1" x14ac:dyDescent="0.25">
      <c r="A6" s="27" t="s">
        <v>1</v>
      </c>
      <c r="B6" s="28"/>
      <c r="C6" s="29">
        <f t="shared" ref="C6:I6" si="0">C7+C12+C13</f>
        <v>31022.800000000003</v>
      </c>
      <c r="D6" s="29">
        <f>D7+D12+D13</f>
        <v>34753</v>
      </c>
      <c r="E6" s="29">
        <f t="shared" si="0"/>
        <v>26707.699999999997</v>
      </c>
      <c r="F6" s="29">
        <f t="shared" si="0"/>
        <v>27400.400000000001</v>
      </c>
      <c r="G6" s="29">
        <f t="shared" si="0"/>
        <v>28366.199999999997</v>
      </c>
      <c r="H6" s="29">
        <f t="shared" si="0"/>
        <v>29370.300000000003</v>
      </c>
      <c r="I6" s="29">
        <f t="shared" si="0"/>
        <v>30414.5</v>
      </c>
    </row>
    <row r="7" spans="1:12" x14ac:dyDescent="0.25">
      <c r="A7" s="33" t="s">
        <v>20</v>
      </c>
      <c r="B7" s="34"/>
      <c r="C7" s="36">
        <f>C8+C9+C10+C11</f>
        <v>9293.4000000000015</v>
      </c>
      <c r="D7" s="36">
        <f t="shared" ref="D7:I7" si="1">D8+D9+D10+D11</f>
        <v>9181.2999999999993</v>
      </c>
      <c r="E7" s="36">
        <f t="shared" si="1"/>
        <v>9540.1</v>
      </c>
      <c r="F7" s="36">
        <f t="shared" si="1"/>
        <v>10047.299999999999</v>
      </c>
      <c r="G7" s="36">
        <f t="shared" si="1"/>
        <v>10341.9</v>
      </c>
      <c r="H7" s="36">
        <f t="shared" si="1"/>
        <v>10648.1</v>
      </c>
      <c r="I7" s="36">
        <f t="shared" si="1"/>
        <v>10966.4</v>
      </c>
      <c r="K7" s="24"/>
      <c r="L7" s="24"/>
    </row>
    <row r="8" spans="1:12" s="21" customFormat="1" x14ac:dyDescent="0.25">
      <c r="A8" s="37" t="s">
        <v>2</v>
      </c>
      <c r="B8" s="38"/>
      <c r="C8" s="5">
        <v>2295.9</v>
      </c>
      <c r="D8" s="5">
        <v>2112.1</v>
      </c>
      <c r="E8" s="5">
        <v>2264.1</v>
      </c>
      <c r="F8" s="6">
        <v>2424.9</v>
      </c>
      <c r="G8" s="6">
        <v>2546.1</v>
      </c>
      <c r="H8" s="6">
        <v>2673.5</v>
      </c>
      <c r="I8" s="6">
        <v>2807.1</v>
      </c>
    </row>
    <row r="9" spans="1:12" s="21" customFormat="1" x14ac:dyDescent="0.25">
      <c r="A9" s="37" t="s">
        <v>25</v>
      </c>
      <c r="B9" s="38"/>
      <c r="C9" s="5">
        <v>3767.4</v>
      </c>
      <c r="D9" s="5">
        <v>3750</v>
      </c>
      <c r="E9" s="5">
        <v>3830</v>
      </c>
      <c r="F9" s="6">
        <v>4050</v>
      </c>
      <c r="G9" s="6">
        <v>4128.7</v>
      </c>
      <c r="H9" s="6">
        <v>4210.1000000000004</v>
      </c>
      <c r="I9" s="6">
        <v>4294.2</v>
      </c>
    </row>
    <row r="10" spans="1:12" s="21" customFormat="1" x14ac:dyDescent="0.25">
      <c r="A10" s="37" t="s">
        <v>3</v>
      </c>
      <c r="B10" s="38"/>
      <c r="C10" s="5">
        <v>2810.9</v>
      </c>
      <c r="D10" s="5">
        <v>2918.2</v>
      </c>
      <c r="E10" s="5">
        <v>3035</v>
      </c>
      <c r="F10" s="6">
        <v>3156.4</v>
      </c>
      <c r="G10" s="6">
        <v>3251.1</v>
      </c>
      <c r="H10" s="6">
        <v>3348.5</v>
      </c>
      <c r="I10" s="6">
        <v>3449.1</v>
      </c>
    </row>
    <row r="11" spans="1:12" s="21" customFormat="1" x14ac:dyDescent="0.25">
      <c r="A11" s="37" t="s">
        <v>26</v>
      </c>
      <c r="B11" s="38"/>
      <c r="C11" s="5">
        <v>419.2</v>
      </c>
      <c r="D11" s="5">
        <v>401</v>
      </c>
      <c r="E11" s="5">
        <v>411</v>
      </c>
      <c r="F11" s="5">
        <v>416</v>
      </c>
      <c r="G11" s="5">
        <v>416</v>
      </c>
      <c r="H11" s="5">
        <v>416</v>
      </c>
      <c r="I11" s="5">
        <v>416</v>
      </c>
    </row>
    <row r="12" spans="1:12" x14ac:dyDescent="0.25">
      <c r="A12" s="33" t="s">
        <v>21</v>
      </c>
      <c r="B12" s="34"/>
      <c r="C12" s="5">
        <v>1475</v>
      </c>
      <c r="D12" s="5">
        <v>786.8</v>
      </c>
      <c r="E12" s="5">
        <v>762.3</v>
      </c>
      <c r="F12" s="6">
        <v>746.5</v>
      </c>
      <c r="G12" s="6">
        <v>753.4</v>
      </c>
      <c r="H12" s="6">
        <v>760.5</v>
      </c>
      <c r="I12" s="6">
        <v>767.9</v>
      </c>
    </row>
    <row r="13" spans="1:12" x14ac:dyDescent="0.25">
      <c r="A13" s="30" t="s">
        <v>22</v>
      </c>
      <c r="B13" s="31"/>
      <c r="C13" s="32">
        <v>20254.400000000001</v>
      </c>
      <c r="D13" s="32">
        <f t="shared" ref="D13:E13" si="2">D16+D17+D18+D19</f>
        <v>24784.9</v>
      </c>
      <c r="E13" s="32">
        <f t="shared" si="2"/>
        <v>16405.3</v>
      </c>
      <c r="F13" s="32">
        <f t="shared" ref="F13:I13" si="3">F16+F17+F18+F19</f>
        <v>16606.600000000002</v>
      </c>
      <c r="G13" s="32">
        <f t="shared" si="3"/>
        <v>17270.899999999998</v>
      </c>
      <c r="H13" s="32">
        <f t="shared" si="3"/>
        <v>17961.7</v>
      </c>
      <c r="I13" s="32">
        <f t="shared" si="3"/>
        <v>18680.2</v>
      </c>
    </row>
    <row r="14" spans="1:12" hidden="1" x14ac:dyDescent="0.25">
      <c r="A14" s="33" t="s">
        <v>23</v>
      </c>
      <c r="B14" s="34"/>
      <c r="C14" s="35"/>
      <c r="D14" s="3">
        <f>D13*100/C13</f>
        <v>122.36797930326249</v>
      </c>
      <c r="E14" s="3">
        <f t="shared" ref="E14:I14" si="4">E13*100/D13</f>
        <v>66.190704824308341</v>
      </c>
      <c r="F14" s="3">
        <f t="shared" si="4"/>
        <v>101.22704248017411</v>
      </c>
      <c r="G14" s="3">
        <f t="shared" si="4"/>
        <v>104.0002167812797</v>
      </c>
      <c r="H14" s="3">
        <f t="shared" si="4"/>
        <v>103.9997915568963</v>
      </c>
      <c r="I14" s="3">
        <f t="shared" si="4"/>
        <v>104.00017815685597</v>
      </c>
    </row>
    <row r="15" spans="1:12" s="21" customFormat="1" ht="12.75" customHeight="1" x14ac:dyDescent="0.25">
      <c r="A15" s="37" t="s">
        <v>27</v>
      </c>
      <c r="B15" s="38"/>
      <c r="C15" s="6"/>
      <c r="D15" s="35"/>
      <c r="E15" s="35"/>
      <c r="F15" s="35"/>
      <c r="G15" s="35"/>
      <c r="H15" s="35"/>
      <c r="I15" s="35"/>
    </row>
    <row r="16" spans="1:12" s="21" customFormat="1" x14ac:dyDescent="0.25">
      <c r="A16" s="37" t="s">
        <v>4</v>
      </c>
      <c r="B16" s="38"/>
      <c r="C16" s="5">
        <v>12363.3</v>
      </c>
      <c r="D16" s="3">
        <v>13393.2</v>
      </c>
      <c r="E16" s="3">
        <v>13768.6</v>
      </c>
      <c r="F16" s="3">
        <v>14088.7</v>
      </c>
      <c r="G16" s="3">
        <v>14652.3</v>
      </c>
      <c r="H16" s="3">
        <v>15238.4</v>
      </c>
      <c r="I16" s="3">
        <v>15847.9</v>
      </c>
    </row>
    <row r="17" spans="1:9" s="21" customFormat="1" x14ac:dyDescent="0.25">
      <c r="A17" s="37" t="s">
        <v>5</v>
      </c>
      <c r="B17" s="38"/>
      <c r="C17" s="5">
        <v>7516.4</v>
      </c>
      <c r="D17" s="3">
        <v>6073.6</v>
      </c>
      <c r="E17" s="3">
        <v>2304.6999999999998</v>
      </c>
      <c r="F17" s="3">
        <v>2174.5</v>
      </c>
      <c r="G17" s="3">
        <v>2261.5</v>
      </c>
      <c r="H17" s="3">
        <v>2351.9</v>
      </c>
      <c r="I17" s="3">
        <v>2446</v>
      </c>
    </row>
    <row r="18" spans="1:9" s="21" customFormat="1" x14ac:dyDescent="0.25">
      <c r="A18" s="37" t="s">
        <v>6</v>
      </c>
      <c r="B18" s="38"/>
      <c r="C18" s="5">
        <v>303.10000000000002</v>
      </c>
      <c r="D18" s="3">
        <v>318.10000000000002</v>
      </c>
      <c r="E18" s="3">
        <v>332</v>
      </c>
      <c r="F18" s="3">
        <v>343.4</v>
      </c>
      <c r="G18" s="3">
        <v>357.1</v>
      </c>
      <c r="H18" s="3">
        <v>371.4</v>
      </c>
      <c r="I18" s="3">
        <v>386.3</v>
      </c>
    </row>
    <row r="19" spans="1:9" s="21" customFormat="1" ht="17.25" customHeight="1" x14ac:dyDescent="0.25">
      <c r="A19" s="37" t="s">
        <v>19</v>
      </c>
      <c r="B19" s="38"/>
      <c r="C19" s="5">
        <v>163.30000000000001</v>
      </c>
      <c r="D19" s="3">
        <v>5000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s="20" customFormat="1" x14ac:dyDescent="0.25">
      <c r="A20" s="27" t="s">
        <v>7</v>
      </c>
      <c r="B20" s="28"/>
      <c r="C20" s="29">
        <v>31358.1</v>
      </c>
      <c r="D20" s="29">
        <v>35401.1</v>
      </c>
      <c r="E20" s="29">
        <v>27375.9</v>
      </c>
      <c r="F20" s="29">
        <v>28098.1</v>
      </c>
      <c r="G20" s="29">
        <v>29087.4</v>
      </c>
      <c r="H20" s="29">
        <v>30111.9</v>
      </c>
      <c r="I20" s="29">
        <v>31177.200000000001</v>
      </c>
    </row>
    <row r="21" spans="1:9" x14ac:dyDescent="0.25">
      <c r="A21" s="33" t="s">
        <v>8</v>
      </c>
      <c r="B21" s="34"/>
      <c r="C21" s="39">
        <v>2662.4</v>
      </c>
      <c r="D21" s="39">
        <v>2826</v>
      </c>
      <c r="E21" s="39">
        <v>2936.8</v>
      </c>
      <c r="F21" s="39">
        <v>3053.2</v>
      </c>
      <c r="G21" s="39">
        <v>3114.3</v>
      </c>
      <c r="H21" s="39">
        <v>3207.8</v>
      </c>
      <c r="I21" s="39">
        <v>3304</v>
      </c>
    </row>
    <row r="22" spans="1:9" ht="30" x14ac:dyDescent="0.25">
      <c r="A22" s="33" t="s">
        <v>9</v>
      </c>
      <c r="B22" s="34"/>
      <c r="C22" s="35">
        <f t="shared" ref="C22:I22" si="5">C20-C21</f>
        <v>28695.699999999997</v>
      </c>
      <c r="D22" s="35">
        <f t="shared" si="5"/>
        <v>32575.1</v>
      </c>
      <c r="E22" s="35">
        <f t="shared" si="5"/>
        <v>24439.100000000002</v>
      </c>
      <c r="F22" s="35">
        <f t="shared" si="5"/>
        <v>25044.899999999998</v>
      </c>
      <c r="G22" s="35">
        <f t="shared" si="5"/>
        <v>25973.100000000002</v>
      </c>
      <c r="H22" s="35">
        <f t="shared" si="5"/>
        <v>26904.100000000002</v>
      </c>
      <c r="I22" s="35">
        <f t="shared" si="5"/>
        <v>27873.200000000001</v>
      </c>
    </row>
    <row r="23" spans="1:9" s="20" customFormat="1" ht="18" customHeight="1" x14ac:dyDescent="0.25">
      <c r="A23" s="27" t="s">
        <v>10</v>
      </c>
      <c r="B23" s="28"/>
      <c r="C23" s="29">
        <f t="shared" ref="C23:I23" si="6">C6-C20</f>
        <v>-335.29999999999563</v>
      </c>
      <c r="D23" s="29">
        <f t="shared" si="6"/>
        <v>-648.09999999999854</v>
      </c>
      <c r="E23" s="29">
        <f t="shared" si="6"/>
        <v>-668.20000000000437</v>
      </c>
      <c r="F23" s="29">
        <f t="shared" si="6"/>
        <v>-697.69999999999709</v>
      </c>
      <c r="G23" s="29">
        <f t="shared" si="6"/>
        <v>-721.20000000000437</v>
      </c>
      <c r="H23" s="29">
        <f t="shared" si="6"/>
        <v>-741.59999999999854</v>
      </c>
      <c r="I23" s="29">
        <f t="shared" si="6"/>
        <v>-762.70000000000073</v>
      </c>
    </row>
    <row r="24" spans="1:9" s="7" customFormat="1" ht="20.45" customHeight="1" x14ac:dyDescent="0.25">
      <c r="D24" s="22"/>
      <c r="E24" s="22"/>
      <c r="F24" s="22"/>
      <c r="G24" s="22"/>
      <c r="H24" s="22"/>
      <c r="I24" s="22"/>
    </row>
    <row r="25" spans="1:9" ht="45" hidden="1" x14ac:dyDescent="0.25">
      <c r="A25" s="4" t="s">
        <v>16</v>
      </c>
      <c r="B25" s="23">
        <v>115.5</v>
      </c>
      <c r="C25" s="3">
        <v>107.7</v>
      </c>
      <c r="D25" s="2">
        <v>106</v>
      </c>
      <c r="E25" s="2">
        <v>105.3</v>
      </c>
      <c r="F25" s="2">
        <v>105.2</v>
      </c>
      <c r="G25" s="2">
        <v>104.9</v>
      </c>
      <c r="H25" s="2">
        <v>104.7</v>
      </c>
      <c r="I25" s="2">
        <v>104.2</v>
      </c>
    </row>
    <row r="26" spans="1:9" x14ac:dyDescent="0.25">
      <c r="F26" s="24"/>
      <c r="G26" s="24"/>
      <c r="H26" s="24"/>
      <c r="I26" s="24"/>
    </row>
    <row r="28" spans="1:9" x14ac:dyDescent="0.25">
      <c r="D28" s="24"/>
    </row>
  </sheetData>
  <mergeCells count="1">
    <mergeCell ref="A3:I3"/>
  </mergeCells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B12" sqref="B12"/>
    </sheetView>
  </sheetViews>
  <sheetFormatPr defaultColWidth="9.140625" defaultRowHeight="15" x14ac:dyDescent="0.25"/>
  <cols>
    <col min="1" max="1" width="61.7109375" style="9" customWidth="1"/>
    <col min="2" max="8" width="14.5703125" style="9" customWidth="1"/>
    <col min="9" max="16384" width="9.140625" style="9"/>
  </cols>
  <sheetData>
    <row r="1" spans="1:11" x14ac:dyDescent="0.25">
      <c r="H1" s="8" t="s">
        <v>24</v>
      </c>
    </row>
    <row r="2" spans="1:11" x14ac:dyDescent="0.25">
      <c r="H2" s="8" t="s">
        <v>35</v>
      </c>
    </row>
    <row r="3" spans="1:11" ht="20.25" customHeight="1" x14ac:dyDescent="0.25">
      <c r="A3" s="56" t="s">
        <v>49</v>
      </c>
      <c r="B3" s="56"/>
      <c r="C3" s="56"/>
      <c r="D3" s="56"/>
      <c r="E3" s="56"/>
      <c r="F3" s="56"/>
      <c r="G3" s="56"/>
      <c r="H3" s="56"/>
    </row>
    <row r="4" spans="1:11" ht="14.25" customHeight="1" x14ac:dyDescent="0.25">
      <c r="A4" s="10"/>
      <c r="B4" s="41"/>
      <c r="C4" s="41"/>
      <c r="D4" s="41"/>
      <c r="E4" s="41"/>
      <c r="F4" s="41"/>
      <c r="G4" s="41"/>
      <c r="H4" s="42" t="s">
        <v>17</v>
      </c>
    </row>
    <row r="5" spans="1:11" ht="30.75" customHeight="1" x14ac:dyDescent="0.25">
      <c r="A5" s="11" t="s">
        <v>0</v>
      </c>
      <c r="B5" s="12" t="s">
        <v>50</v>
      </c>
      <c r="C5" s="12" t="s">
        <v>37</v>
      </c>
      <c r="D5" s="12" t="s">
        <v>38</v>
      </c>
      <c r="E5" s="12" t="s">
        <v>39</v>
      </c>
      <c r="F5" s="12" t="s">
        <v>46</v>
      </c>
      <c r="G5" s="12" t="s">
        <v>47</v>
      </c>
      <c r="H5" s="12" t="s">
        <v>48</v>
      </c>
    </row>
    <row r="6" spans="1:11" s="17" customFormat="1" ht="14.25" x14ac:dyDescent="0.2">
      <c r="A6" s="13" t="s">
        <v>12</v>
      </c>
      <c r="B6" s="29">
        <f>B7+B21+B23</f>
        <v>31358.100000000006</v>
      </c>
      <c r="C6" s="29">
        <f t="shared" ref="C6:H6" si="0">C7+C21+C23</f>
        <v>35401.100000000006</v>
      </c>
      <c r="D6" s="29">
        <f t="shared" si="0"/>
        <v>27375.9</v>
      </c>
      <c r="E6" s="29">
        <f t="shared" si="0"/>
        <v>28098.100000000002</v>
      </c>
      <c r="F6" s="29">
        <f t="shared" si="0"/>
        <v>29087.4</v>
      </c>
      <c r="G6" s="29">
        <f t="shared" si="0"/>
        <v>30111.9</v>
      </c>
      <c r="H6" s="29">
        <f t="shared" si="0"/>
        <v>31177.200000000001</v>
      </c>
    </row>
    <row r="7" spans="1:11" x14ac:dyDescent="0.25">
      <c r="A7" s="13" t="s">
        <v>13</v>
      </c>
      <c r="B7" s="29">
        <f>B10+B11+B12+B13+B14+B16+B18</f>
        <v>22244.900000000005</v>
      </c>
      <c r="C7" s="29">
        <f t="shared" ref="C7:H7" si="1">C10+C11+C12+C13+C14+C16+C18</f>
        <v>26017.300000000003</v>
      </c>
      <c r="D7" s="29">
        <f t="shared" si="1"/>
        <v>16891.7</v>
      </c>
      <c r="E7" s="29">
        <f t="shared" si="1"/>
        <v>16887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19"/>
      <c r="J7" s="19"/>
      <c r="K7" s="19"/>
    </row>
    <row r="8" spans="1:11" s="18" customFormat="1" ht="14.25" customHeight="1" x14ac:dyDescent="0.25">
      <c r="A8" s="16" t="s">
        <v>14</v>
      </c>
      <c r="B8" s="51">
        <f>B7/B6</f>
        <v>0.70938290266310777</v>
      </c>
      <c r="C8" s="51">
        <f t="shared" ref="C8:H8" si="2">C7/C6</f>
        <v>0.7349291406199242</v>
      </c>
      <c r="D8" s="51">
        <f t="shared" si="2"/>
        <v>0.61702811597061646</v>
      </c>
      <c r="E8" s="51">
        <f t="shared" si="2"/>
        <v>0.60100149120403157</v>
      </c>
      <c r="F8" s="51">
        <f t="shared" si="2"/>
        <v>0</v>
      </c>
      <c r="G8" s="51">
        <f t="shared" si="2"/>
        <v>0</v>
      </c>
      <c r="H8" s="51">
        <f t="shared" si="2"/>
        <v>0</v>
      </c>
    </row>
    <row r="9" spans="1:11" ht="44.25" hidden="1" customHeight="1" x14ac:dyDescent="0.25">
      <c r="A9" s="15" t="s">
        <v>28</v>
      </c>
      <c r="B9" s="50"/>
      <c r="C9" s="52"/>
      <c r="D9" s="52"/>
      <c r="E9" s="52"/>
      <c r="F9" s="50"/>
      <c r="G9" s="50"/>
      <c r="H9" s="43"/>
    </row>
    <row r="10" spans="1:11" ht="33.75" customHeight="1" x14ac:dyDescent="0.25">
      <c r="A10" s="15" t="s">
        <v>29</v>
      </c>
      <c r="B10" s="52">
        <v>2594</v>
      </c>
      <c r="C10" s="52">
        <v>2543.5</v>
      </c>
      <c r="D10" s="52">
        <v>3035</v>
      </c>
      <c r="E10" s="52">
        <v>3156.4</v>
      </c>
      <c r="F10" s="50"/>
      <c r="G10" s="50"/>
      <c r="H10" s="43"/>
      <c r="I10" s="19"/>
    </row>
    <row r="11" spans="1:11" ht="64.5" customHeight="1" x14ac:dyDescent="0.25">
      <c r="A11" s="15" t="s">
        <v>30</v>
      </c>
      <c r="B11" s="52">
        <v>1602.2</v>
      </c>
      <c r="C11" s="52">
        <v>20</v>
      </c>
      <c r="D11" s="52">
        <v>20</v>
      </c>
      <c r="E11" s="52">
        <v>20</v>
      </c>
      <c r="F11" s="50"/>
      <c r="G11" s="50"/>
      <c r="H11" s="44"/>
      <c r="I11" s="19"/>
    </row>
    <row r="12" spans="1:11" ht="32.25" customHeight="1" x14ac:dyDescent="0.25">
      <c r="A12" s="15" t="s">
        <v>31</v>
      </c>
      <c r="B12" s="52">
        <v>11606</v>
      </c>
      <c r="C12" s="52">
        <v>16921.3</v>
      </c>
      <c r="D12" s="52">
        <v>11944.6</v>
      </c>
      <c r="E12" s="52">
        <v>12217.7</v>
      </c>
      <c r="F12" s="50"/>
      <c r="G12" s="50"/>
      <c r="H12" s="43"/>
      <c r="I12" s="19"/>
    </row>
    <row r="13" spans="1:11" ht="31.5" customHeight="1" x14ac:dyDescent="0.25">
      <c r="A13" s="15" t="s">
        <v>32</v>
      </c>
      <c r="B13" s="52">
        <v>372.2</v>
      </c>
      <c r="C13" s="52">
        <v>706.3</v>
      </c>
      <c r="D13" s="52">
        <v>468</v>
      </c>
      <c r="E13" s="52">
        <v>408</v>
      </c>
      <c r="F13" s="50"/>
      <c r="G13" s="50"/>
      <c r="H13" s="43"/>
    </row>
    <row r="14" spans="1:11" ht="31.5" customHeight="1" x14ac:dyDescent="0.25">
      <c r="A14" s="15" t="s">
        <v>40</v>
      </c>
      <c r="B14" s="52">
        <v>1916.2</v>
      </c>
      <c r="C14" s="52">
        <v>1543.9</v>
      </c>
      <c r="D14" s="52">
        <v>1266.9000000000001</v>
      </c>
      <c r="E14" s="52">
        <v>1077.4000000000001</v>
      </c>
      <c r="F14" s="50"/>
      <c r="G14" s="50"/>
      <c r="H14" s="43"/>
    </row>
    <row r="15" spans="1:11" ht="0.75" customHeight="1" x14ac:dyDescent="0.25">
      <c r="A15" s="15" t="s">
        <v>36</v>
      </c>
      <c r="B15" s="50"/>
      <c r="C15" s="52"/>
      <c r="D15" s="52"/>
      <c r="E15" s="52"/>
      <c r="F15" s="50"/>
      <c r="G15" s="50"/>
      <c r="H15" s="43"/>
    </row>
    <row r="16" spans="1:11" ht="34.5" customHeight="1" x14ac:dyDescent="0.25">
      <c r="A16" s="15" t="s">
        <v>42</v>
      </c>
      <c r="B16" s="52">
        <v>3949.9</v>
      </c>
      <c r="C16" s="52">
        <v>4080.9</v>
      </c>
      <c r="D16" s="52">
        <v>0</v>
      </c>
      <c r="E16" s="52">
        <v>0</v>
      </c>
      <c r="F16" s="50"/>
      <c r="G16" s="50"/>
      <c r="H16" s="43"/>
    </row>
    <row r="17" spans="1:8" ht="0.75" customHeight="1" x14ac:dyDescent="0.25">
      <c r="A17" s="15" t="s">
        <v>33</v>
      </c>
      <c r="B17" s="50"/>
      <c r="C17" s="52"/>
      <c r="D17" s="52"/>
      <c r="E17" s="52"/>
      <c r="F17" s="50"/>
      <c r="G17" s="50"/>
      <c r="H17" s="43"/>
    </row>
    <row r="18" spans="1:8" ht="42" customHeight="1" x14ac:dyDescent="0.25">
      <c r="A18" s="57" t="s">
        <v>43</v>
      </c>
      <c r="B18" s="52">
        <v>204.4</v>
      </c>
      <c r="C18" s="52">
        <v>201.4</v>
      </c>
      <c r="D18" s="52">
        <v>157.19999999999999</v>
      </c>
      <c r="E18" s="52">
        <v>7.5</v>
      </c>
      <c r="F18" s="50"/>
      <c r="G18" s="50"/>
      <c r="H18" s="43"/>
    </row>
    <row r="19" spans="1:8" ht="47.25" hidden="1" customHeight="1" x14ac:dyDescent="0.25">
      <c r="A19" s="40" t="s">
        <v>44</v>
      </c>
      <c r="B19" s="50"/>
      <c r="C19" s="52"/>
      <c r="D19" s="52"/>
      <c r="E19" s="52"/>
      <c r="F19" s="50"/>
      <c r="G19" s="50"/>
      <c r="H19" s="44"/>
    </row>
    <row r="20" spans="1:8" ht="51.75" hidden="1" customHeight="1" x14ac:dyDescent="0.25">
      <c r="A20" s="40" t="s">
        <v>34</v>
      </c>
      <c r="B20" s="50"/>
      <c r="C20" s="52"/>
      <c r="D20" s="52"/>
      <c r="E20" s="52"/>
      <c r="F20" s="50"/>
      <c r="G20" s="50"/>
      <c r="H20" s="44"/>
    </row>
    <row r="21" spans="1:8" x14ac:dyDescent="0.25">
      <c r="A21" s="13" t="s">
        <v>15</v>
      </c>
      <c r="B21" s="29">
        <v>9113.2000000000007</v>
      </c>
      <c r="C21" s="29">
        <v>9383.7999999999993</v>
      </c>
      <c r="D21" s="29">
        <v>9816.2000000000007</v>
      </c>
      <c r="E21" s="29">
        <v>9880.9</v>
      </c>
      <c r="F21" s="29">
        <v>29087.4</v>
      </c>
      <c r="G21" s="29">
        <v>30111.9</v>
      </c>
      <c r="H21" s="29">
        <v>31177.200000000001</v>
      </c>
    </row>
    <row r="22" spans="1:8" s="18" customFormat="1" x14ac:dyDescent="0.25">
      <c r="A22" s="14" t="s">
        <v>14</v>
      </c>
      <c r="B22" s="53">
        <f>B21/B6</f>
        <v>0.29061709733689217</v>
      </c>
      <c r="C22" s="53">
        <f t="shared" ref="C22:E22" si="3">C21/C6</f>
        <v>0.26507085938007569</v>
      </c>
      <c r="D22" s="53">
        <f t="shared" si="3"/>
        <v>0.35857085977082032</v>
      </c>
      <c r="E22" s="53">
        <f t="shared" si="3"/>
        <v>0.35165722949238559</v>
      </c>
      <c r="F22" s="53">
        <f t="shared" ref="F22" si="4">F21/F6</f>
        <v>1</v>
      </c>
      <c r="G22" s="53">
        <f t="shared" ref="G22" si="5">G21/G6</f>
        <v>1</v>
      </c>
      <c r="H22" s="53">
        <f t="shared" ref="H22" si="6">H21/H6</f>
        <v>1</v>
      </c>
    </row>
    <row r="23" spans="1:8" x14ac:dyDescent="0.25">
      <c r="A23" s="48" t="s">
        <v>18</v>
      </c>
      <c r="B23" s="29"/>
      <c r="C23" s="29"/>
      <c r="D23" s="29">
        <v>668</v>
      </c>
      <c r="E23" s="29">
        <v>1330.2</v>
      </c>
      <c r="F23" s="29"/>
      <c r="G23" s="29"/>
      <c r="H23" s="29"/>
    </row>
    <row r="24" spans="1:8" s="18" customFormat="1" x14ac:dyDescent="0.25">
      <c r="A24" s="14" t="s">
        <v>14</v>
      </c>
      <c r="B24" s="54">
        <v>0</v>
      </c>
      <c r="C24" s="54">
        <v>0</v>
      </c>
      <c r="D24" s="54">
        <f>D23/D6</f>
        <v>2.4401024258563189E-2</v>
      </c>
      <c r="E24" s="54">
        <f>E23/E6</f>
        <v>4.7341279303582805E-2</v>
      </c>
      <c r="F24" s="54">
        <f t="shared" ref="F24:H24" si="7">F23/F6</f>
        <v>0</v>
      </c>
      <c r="G24" s="54">
        <f t="shared" si="7"/>
        <v>0</v>
      </c>
      <c r="H24" s="54">
        <f t="shared" si="7"/>
        <v>0</v>
      </c>
    </row>
    <row r="26" spans="1:8" x14ac:dyDescent="0.25">
      <c r="B26" s="49"/>
      <c r="C26" s="49"/>
      <c r="D26" s="49"/>
      <c r="E26" s="49"/>
      <c r="F26" s="49"/>
      <c r="G26" s="49"/>
      <c r="H26" s="49"/>
    </row>
    <row r="27" spans="1:8" x14ac:dyDescent="0.25">
      <c r="C27" s="19"/>
    </row>
  </sheetData>
  <mergeCells count="1">
    <mergeCell ref="A3:H3"/>
  </mergeCells>
  <pageMargins left="0.70866141732283472" right="0.11811023622047245" top="0.74803149606299213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 </vt:lpstr>
      <vt:lpstr>приложение 2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Горелова</cp:lastModifiedBy>
  <cp:lastPrinted>2023-01-31T13:08:57Z</cp:lastPrinted>
  <dcterms:created xsi:type="dcterms:W3CDTF">2015-09-25T08:48:27Z</dcterms:created>
  <dcterms:modified xsi:type="dcterms:W3CDTF">2023-01-31T13:09:02Z</dcterms:modified>
</cp:coreProperties>
</file>