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60" windowWidth="28800" windowHeight="14940"/>
  </bookViews>
  <sheets>
    <sheet name="Лист1" sheetId="1" r:id="rId1"/>
  </sheets>
  <definedNames>
    <definedName name="_xlnm.Print_Area" localSheetId="0">Лист1!$A$1:$R$31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P12" i="1" l="1"/>
  <c r="N24" i="1"/>
  <c r="P23" i="1"/>
  <c r="P21" i="1"/>
  <c r="P15" i="1" l="1"/>
  <c r="P16" i="1" s="1"/>
  <c r="M24" i="1" l="1"/>
  <c r="J24" i="1"/>
  <c r="I24" i="1"/>
  <c r="F24" i="1"/>
  <c r="E24" i="1"/>
  <c r="P24" i="1" l="1"/>
  <c r="F16" i="1"/>
  <c r="E16" i="1"/>
  <c r="M31" i="1" l="1"/>
  <c r="I31" i="1"/>
  <c r="E31" i="1"/>
  <c r="F31" i="1"/>
  <c r="N31" i="1"/>
  <c r="J31" i="1"/>
  <c r="F28" i="1" l="1"/>
  <c r="P30" i="1" l="1"/>
  <c r="P31" i="1" s="1"/>
  <c r="N19" i="1" l="1"/>
  <c r="M19" i="1"/>
  <c r="J19" i="1"/>
  <c r="I19" i="1"/>
  <c r="F19" i="1"/>
  <c r="E19" i="1"/>
  <c r="P18" i="1"/>
  <c r="P19" i="1" l="1"/>
  <c r="P9" i="1" l="1"/>
  <c r="P28" i="1" l="1"/>
  <c r="M22" i="1"/>
  <c r="M25" i="1" s="1"/>
  <c r="N22" i="1"/>
  <c r="N25" i="1" s="1"/>
  <c r="I22" i="1"/>
  <c r="I25" i="1" s="1"/>
  <c r="J22" i="1"/>
  <c r="J25" i="1" s="1"/>
  <c r="J13" i="1"/>
  <c r="P25" i="1" l="1"/>
  <c r="F22" i="1"/>
  <c r="F25" i="1" s="1"/>
  <c r="E22" i="1" l="1"/>
  <c r="E25" i="1" s="1"/>
  <c r="N28" i="1"/>
  <c r="M28" i="1"/>
  <c r="E28" i="1"/>
  <c r="J28" i="1"/>
  <c r="I28" i="1"/>
  <c r="N13" i="1"/>
  <c r="M13" i="1" l="1"/>
  <c r="P13" i="1" s="1"/>
  <c r="I13" i="1"/>
  <c r="E13" i="1"/>
  <c r="N10" i="1"/>
  <c r="J10" i="1"/>
  <c r="P10" i="1" l="1"/>
  <c r="F13" i="1" l="1"/>
  <c r="E10" i="1" l="1"/>
  <c r="F10" i="1"/>
</calcChain>
</file>

<file path=xl/sharedStrings.xml><?xml version="1.0" encoding="utf-8"?>
<sst xmlns="http://schemas.openxmlformats.org/spreadsheetml/2006/main" count="71" uniqueCount="43">
  <si>
    <t xml:space="preserve">Оперативный отчёт о ходе реализации муниципальных программ  </t>
  </si>
  <si>
    <t>в Доможировском сельском поселении</t>
  </si>
  <si>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</si>
  <si>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</si>
  <si>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</si>
  <si>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</si>
  <si>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</si>
  <si>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</si>
  <si>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% выпонения за отчетный период</t>
  </si>
  <si>
    <t>Результат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</si>
  <si>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</si>
  <si>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</si>
  <si>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</si>
  <si>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</si>
  <si>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"Развитие автомобильных дорог Доможировского сельского поселения"</t>
  </si>
  <si>
    <t>1.1.</t>
  </si>
  <si>
    <t>Комплекс процессных мероприятий "Поддержание существующей сети автомобильных дорог общего пользования местного значения "</t>
  </si>
  <si>
    <t>Администрация Доможировского сельского поселения</t>
  </si>
  <si>
    <t>Итого по программе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</si>
  <si>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</si>
  <si>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Комплекс процессных мероприятий "Поддержание устойчивой работы объектов коммунальной и инженерной инфраструктуры "</t>
  </si>
  <si>
    <t>Муниципальная программа  "Развитие культуры в Доможировском сельском поселении"</t>
  </si>
  <si>
    <t>Комплекс процессных мероприятий "Организация библиотечного обслуживания населения, комплектование и обеспечение сохранности библиотечных фондов библиотек поселения"</t>
  </si>
  <si>
    <t>МКУ "Оятский культурно-спортивный центр"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</si>
  <si>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</si>
  <si>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Комплекс процессных мероприятий "Капитальный ремонт многоквартирных домов"</t>
  </si>
  <si>
    <t>Муниципальная программа  "Устойчивое общественное развитие в Доможировском сельском поселении"</t>
  </si>
  <si>
    <t>Комплекс процессных мероприятий "Содействие развитию участия населения в осуществлении местного самоуправления в рамках областного закона от 15 января 2018 года № 3-оз"</t>
  </si>
  <si>
    <t>Всего по комплексу мероприятий</t>
  </si>
  <si>
    <t>Комплекс мероприятий: "Содействие развитию участия наслеления в осуществлении местного самоуправления в рамках областного закона от 28 декабря 2018 года №147-03"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</si>
  <si>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</si>
  <si>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>Комплекс мероприятий, направленных на достижение цели федерального проекта "Благоустройство сельских территорий"</t>
  </si>
  <si>
    <t>Муниципальная программа  "Благоустройство территории  Доможировского сельского поселения Лодейнопольского муниципального района Ленинградской области "</t>
  </si>
  <si>
    <t>Комплекс процессных мероприятий "Обеспечение благоустройства территории поселения и содержание мест захоронения"</t>
  </si>
  <si>
    <t>Взносы региональному оператору по капитальному ремонту домов</t>
  </si>
  <si>
    <t>Запланированы на 4 кв 2022г(Субсидии на комплекс мероприятий по борьбе с борщевиком Сосновского (неконкурсные)</t>
  </si>
  <si>
    <t>за январь -сентябрь 2022 года</t>
  </si>
  <si>
    <t>Ремонт кровли здания котельной № 14 д. 12, ул. Разъезжая, с. Алеховщина(Субсидии на реализацию мероприятий по обеспечению устойчивого функционирования объектов теплоснабжения на территории Ленинградской области)</t>
  </si>
  <si>
    <t xml:space="preserve">828,5 т.р. Отчтстка внутр.поселков дорог от снега 721,2 т.р. Эл.энергия </t>
  </si>
  <si>
    <t>Ремонт участка асфальтированой дороги по переулку Торговому в д. Доможирово (Субсидии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)</t>
  </si>
  <si>
    <r>
      <t xml:space="preserve"> </t>
    </r>
    <r>
      <rPr>
        <b/>
        <sz val="10"/>
        <color theme="1"/>
        <rFont val="Times New Roman"/>
        <family val="1"/>
        <charset val="204"/>
      </rPr>
      <t>314,8</t>
    </r>
    <r>
      <rPr>
        <sz val="10"/>
        <color theme="1"/>
        <rFont val="Times New Roman"/>
        <family val="1"/>
        <charset val="204"/>
      </rPr>
      <t xml:space="preserve"> т.р.-Обустройство пожарного водоема к р. Оять в д. Мошкино,</t>
    </r>
    <r>
      <rPr>
        <b/>
        <sz val="10"/>
        <color theme="1"/>
        <rFont val="Times New Roman"/>
        <family val="1"/>
        <charset val="204"/>
      </rPr>
      <t>519,7</t>
    </r>
    <r>
      <rPr>
        <sz val="10"/>
        <color theme="1"/>
        <rFont val="Times New Roman"/>
        <family val="1"/>
        <charset val="204"/>
      </rPr>
      <t xml:space="preserve"> т.р.-Ограждение кладбища в д. Пономарево,</t>
    </r>
    <r>
      <rPr>
        <b/>
        <sz val="10"/>
        <color theme="1"/>
        <rFont val="Times New Roman"/>
        <family val="1"/>
        <charset val="204"/>
      </rPr>
      <t>70,9</t>
    </r>
    <r>
      <rPr>
        <sz val="10"/>
        <color theme="1"/>
        <rFont val="Times New Roman"/>
        <family val="1"/>
        <charset val="204"/>
      </rPr>
      <t>т.р.- Закупка светильников в д. Барково, округ №1, округ №2, округ №8;1872,4т.р.-Ремонт грунтовых дорог в д. Яровщина от д. 1 до д. 24 и в д. Коростелево от д. 7 до д. 25(Субсидии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области")</t>
    </r>
  </si>
  <si>
    <t xml:space="preserve">373,8 т.р.Организация благоустр и озеленения (в т.ч.(330 т.р.- 3 детские площадки), 907,9 т.р. опл эл.энергия, 148,6 т.р. орган сбора и вывоза быт отходов3,5 т.р. Венок </t>
  </si>
  <si>
    <t>Тек расходы(обслуживание здания услуги,создание сайта выплата в 4 кв.2022), заработная плата МКУ(выплата в 4кв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</si>
</sst>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9" fillId="5" borderId="1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0" fillId="0" borderId="0" xfId="0" applyNumberFormat="1"/>
    <xf numFmtId="16" fontId="1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61"/>
  <sheetViews>
    <sheetView tabSelected="1" view="pageBreakPreview" zoomScale="73" zoomScaleNormal="73" zoomScaleSheetLayoutView="73" workbookViewId="0">
      <pane ySplit="7" topLeftCell="A8" activePane="bottomLeft" state="frozen"/>
      <selection pane="bottomLeft" activeCell="P15" sqref="P15"/>
    </sheetView>
  </sheetViews>
  <sheetFormatPr defaultRowHeight="18.75" x14ac:dyDescent="0.3"/>
  <cols>
    <col min="1" max="1" width="4.5546875" style="2" customWidth="1"/>
    <col min="2" max="2" width="19" style="2" customWidth="1"/>
    <col min="3" max="3" width="14.77734375" style="2" customWidth="1"/>
    <col min="4" max="4" width="6.77734375" style="4" customWidth="1"/>
    <col min="5" max="5" width="9.21875" style="2" customWidth="1"/>
    <col min="6" max="6" width="8.88671875" style="2" customWidth="1"/>
    <col min="7" max="8" width="6.77734375" style="2" customWidth="1"/>
    <col min="9" max="9" width="9.109375" style="2" customWidth="1"/>
    <col min="10" max="10" width="7.6640625" style="2" customWidth="1"/>
    <col min="11" max="12" width="6.77734375" style="2" customWidth="1"/>
    <col min="13" max="13" width="8.6640625" style="2" customWidth="1"/>
    <col min="14" max="14" width="7.77734375" style="2" customWidth="1"/>
    <col min="15" max="15" width="6.77734375" style="2" customWidth="1"/>
    <col min="16" max="16" width="7.6640625" style="2" customWidth="1"/>
    <col min="17" max="17" width="40.5546875" style="2" customWidth="1"/>
  </cols>
  <sheetData>
    <row r="1" spans="1:18" ht="37.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x14ac:dyDescent="0.3">
      <c r="A3" s="28" t="s">
        <v>36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ht="81.75" customHeight="1" x14ac:dyDescent="0.3">
      <c r="A4" s="31" t="s">
        <v>2</v>
      </c>
      <c r="B4" s="31" t="s">
        <v>3</v>
      </c>
      <c r="C4" s="31" t="s">
        <v>4</v>
      </c>
      <c r="D4" s="31" t="s">
        <v>5</v>
      </c>
      <c r="E4" s="31"/>
      <c r="F4" s="31"/>
      <c r="G4" s="31"/>
      <c r="H4" s="31" t="s">
        <v>6</v>
      </c>
      <c r="I4" s="31"/>
      <c r="J4" s="31"/>
      <c r="K4" s="31"/>
      <c r="L4" s="31" t="s">
        <v>7</v>
      </c>
      <c r="M4" s="31"/>
      <c r="N4" s="31"/>
      <c r="O4" s="31"/>
      <c r="P4" s="33" t="s">
        <v>8</v>
      </c>
      <c r="Q4" s="31" t="s">
        <v>9</v>
      </c>
      <c r="R4" s="1"/>
    </row>
    <row r="5" spans="1:18" ht="18.75" customHeight="1" x14ac:dyDescent="0.3">
      <c r="A5" s="30"/>
      <c r="B5" s="30"/>
      <c r="C5" s="30"/>
      <c r="D5" s="34" t="s">
        <v>10</v>
      </c>
      <c r="E5" s="30" t="s">
        <v>11</v>
      </c>
      <c r="F5" s="30" t="s">
        <v>12</v>
      </c>
      <c r="G5" s="30" t="s">
        <v>13</v>
      </c>
      <c r="H5" s="30" t="s">
        <v>10</v>
      </c>
      <c r="I5" s="30" t="s">
        <v>11</v>
      </c>
      <c r="J5" s="30" t="s">
        <v>12</v>
      </c>
      <c r="K5" s="30" t="s">
        <v>13</v>
      </c>
      <c r="L5" s="30" t="s">
        <v>10</v>
      </c>
      <c r="M5" s="30" t="s">
        <v>11</v>
      </c>
      <c r="N5" s="30" t="s">
        <v>12</v>
      </c>
      <c r="O5" s="30" t="s">
        <v>13</v>
      </c>
      <c r="P5" s="33"/>
      <c r="Q5" s="30"/>
      <c r="R5" s="32"/>
    </row>
    <row r="6" spans="1:18" ht="19.5" customHeight="1" x14ac:dyDescent="0.3">
      <c r="A6" s="30"/>
      <c r="B6" s="30"/>
      <c r="C6" s="30"/>
      <c r="D6" s="35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30"/>
      <c r="R6" s="32"/>
    </row>
    <row r="7" spans="1:18" x14ac:dyDescent="0.3">
      <c r="A7" s="23">
        <v>1</v>
      </c>
      <c r="B7" s="23">
        <v>2</v>
      </c>
      <c r="C7" s="23">
        <v>3</v>
      </c>
      <c r="D7" s="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1"/>
    </row>
    <row r="8" spans="1:18" x14ac:dyDescent="0.3">
      <c r="A8" s="29" t="s">
        <v>14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1"/>
    </row>
    <row r="9" spans="1:18" ht="77.25" customHeight="1" x14ac:dyDescent="0.3">
      <c r="A9" s="26" t="s">
        <v>15</v>
      </c>
      <c r="B9" s="22" t="s">
        <v>16</v>
      </c>
      <c r="C9" s="13" t="s">
        <v>17</v>
      </c>
      <c r="D9" s="10"/>
      <c r="E9" s="12">
        <v>0</v>
      </c>
      <c r="F9" s="12">
        <v>2465.6</v>
      </c>
      <c r="G9" s="12"/>
      <c r="H9" s="12"/>
      <c r="I9" s="12">
        <v>0</v>
      </c>
      <c r="J9" s="12">
        <v>1549.7</v>
      </c>
      <c r="K9" s="12"/>
      <c r="L9" s="12"/>
      <c r="M9" s="12">
        <v>0</v>
      </c>
      <c r="N9" s="12">
        <v>1549.7</v>
      </c>
      <c r="O9" s="12"/>
      <c r="P9" s="15">
        <f>(N9+M9)/(J9+I9)*100</f>
        <v>100</v>
      </c>
      <c r="Q9" s="14" t="s">
        <v>38</v>
      </c>
      <c r="R9" s="1"/>
    </row>
    <row r="10" spans="1:18" ht="17.25" customHeight="1" x14ac:dyDescent="0.3">
      <c r="A10" s="20"/>
      <c r="B10" s="5" t="s">
        <v>18</v>
      </c>
      <c r="C10" s="5"/>
      <c r="D10" s="5"/>
      <c r="E10" s="19">
        <f>E9</f>
        <v>0</v>
      </c>
      <c r="F10" s="19">
        <f>F9</f>
        <v>2465.6</v>
      </c>
      <c r="G10" s="19"/>
      <c r="H10" s="19"/>
      <c r="I10" s="19">
        <v>0</v>
      </c>
      <c r="J10" s="19">
        <f>SUM(J9)</f>
        <v>1549.7</v>
      </c>
      <c r="K10" s="19"/>
      <c r="L10" s="19"/>
      <c r="M10" s="19">
        <v>0</v>
      </c>
      <c r="N10" s="19">
        <f>SUM(N9)</f>
        <v>1549.7</v>
      </c>
      <c r="O10" s="19"/>
      <c r="P10" s="17">
        <f>(N10+M10)/(J10+I10)*100</f>
        <v>100</v>
      </c>
      <c r="Q10" s="21"/>
      <c r="R10" s="1"/>
    </row>
    <row r="11" spans="1:18" ht="36" customHeight="1" x14ac:dyDescent="0.3">
      <c r="A11" s="29" t="s">
        <v>19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</row>
    <row r="12" spans="1:18" ht="108.75" customHeight="1" x14ac:dyDescent="0.3">
      <c r="A12" s="26" t="s">
        <v>15</v>
      </c>
      <c r="B12" s="22" t="s">
        <v>20</v>
      </c>
      <c r="C12" s="13" t="s">
        <v>17</v>
      </c>
      <c r="D12" s="10"/>
      <c r="E12" s="12">
        <v>1482.1</v>
      </c>
      <c r="F12" s="12">
        <v>177.1</v>
      </c>
      <c r="G12" s="12"/>
      <c r="H12" s="12"/>
      <c r="I12" s="12">
        <v>1425</v>
      </c>
      <c r="J12" s="12">
        <v>177.1</v>
      </c>
      <c r="K12" s="10"/>
      <c r="L12" s="10"/>
      <c r="M12" s="12">
        <v>1425</v>
      </c>
      <c r="N12" s="15">
        <v>177.1</v>
      </c>
      <c r="O12" s="15"/>
      <c r="P12" s="15">
        <f>(N12+M12)/(J12+I12)*100</f>
        <v>100</v>
      </c>
      <c r="Q12" s="18" t="s">
        <v>37</v>
      </c>
      <c r="R12" s="1"/>
    </row>
    <row r="13" spans="1:18" ht="24.75" customHeight="1" x14ac:dyDescent="0.3">
      <c r="A13" s="5"/>
      <c r="B13" s="24" t="s">
        <v>18</v>
      </c>
      <c r="C13" s="5"/>
      <c r="D13" s="5"/>
      <c r="E13" s="19">
        <f>SUM(E12)</f>
        <v>1482.1</v>
      </c>
      <c r="F13" s="19">
        <f>F12</f>
        <v>177.1</v>
      </c>
      <c r="G13" s="19"/>
      <c r="H13" s="19"/>
      <c r="I13" s="19">
        <f>SUM(I12)</f>
        <v>1425</v>
      </c>
      <c r="J13" s="19">
        <f>SUM(J12)</f>
        <v>177.1</v>
      </c>
      <c r="K13" s="5"/>
      <c r="L13" s="5"/>
      <c r="M13" s="19">
        <f>SUM(M12)</f>
        <v>1425</v>
      </c>
      <c r="N13" s="17">
        <f>SUM(N12)</f>
        <v>177.1</v>
      </c>
      <c r="O13" s="17"/>
      <c r="P13" s="17">
        <f>(N13+M13)/(J13+I13)*100</f>
        <v>100</v>
      </c>
      <c r="Q13" s="5"/>
      <c r="R13" s="1"/>
    </row>
    <row r="14" spans="1:18" ht="22.5" customHeight="1" x14ac:dyDescent="0.3">
      <c r="A14" s="29" t="s">
        <v>21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"/>
    </row>
    <row r="15" spans="1:18" ht="110.25" customHeight="1" x14ac:dyDescent="0.3">
      <c r="A15" s="11" t="s">
        <v>15</v>
      </c>
      <c r="B15" s="22" t="s">
        <v>22</v>
      </c>
      <c r="C15" s="39" t="s">
        <v>23</v>
      </c>
      <c r="D15" s="18"/>
      <c r="E15" s="13">
        <v>2178.6999999999998</v>
      </c>
      <c r="F15" s="13">
        <v>8859.91</v>
      </c>
      <c r="G15" s="13"/>
      <c r="H15" s="13"/>
      <c r="I15" s="13">
        <v>1654.5</v>
      </c>
      <c r="J15" s="13">
        <v>7110.1</v>
      </c>
      <c r="K15" s="18"/>
      <c r="L15" s="18"/>
      <c r="M15" s="13">
        <v>1654.5</v>
      </c>
      <c r="N15" s="13">
        <v>6419</v>
      </c>
      <c r="O15" s="13"/>
      <c r="P15" s="40">
        <f>(N15+M15)/(J15+I15)*100</f>
        <v>92.114871186363317</v>
      </c>
      <c r="Q15" s="18" t="s">
        <v>42</v>
      </c>
      <c r="R15" s="1"/>
    </row>
    <row r="16" spans="1:18" ht="30.75" customHeight="1" x14ac:dyDescent="0.3">
      <c r="A16" s="5"/>
      <c r="B16" s="24" t="s">
        <v>18</v>
      </c>
      <c r="C16" s="5"/>
      <c r="D16" s="5"/>
      <c r="E16" s="19">
        <f>SUM(E15)</f>
        <v>2178.6999999999998</v>
      </c>
      <c r="F16" s="19">
        <f>F15</f>
        <v>8859.91</v>
      </c>
      <c r="G16" s="19"/>
      <c r="H16" s="19"/>
      <c r="I16" s="19">
        <f>I15</f>
        <v>1654.5</v>
      </c>
      <c r="J16" s="19">
        <f>J15</f>
        <v>7110.1</v>
      </c>
      <c r="K16" s="5"/>
      <c r="L16" s="5"/>
      <c r="M16" s="19">
        <v>1654.5</v>
      </c>
      <c r="N16" s="19">
        <v>6419</v>
      </c>
      <c r="O16" s="19"/>
      <c r="P16" s="17">
        <f>P15</f>
        <v>92.114871186363317</v>
      </c>
      <c r="Q16" s="5"/>
      <c r="R16" s="1"/>
    </row>
    <row r="17" spans="1:18" ht="37.5" customHeight="1" x14ac:dyDescent="0.3">
      <c r="A17" s="36" t="s">
        <v>24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1"/>
    </row>
    <row r="18" spans="1:18" ht="37.5" customHeight="1" x14ac:dyDescent="0.3">
      <c r="A18" s="26" t="s">
        <v>15</v>
      </c>
      <c r="B18" s="22" t="s">
        <v>25</v>
      </c>
      <c r="C18" s="13" t="s">
        <v>17</v>
      </c>
      <c r="D18" s="10"/>
      <c r="E18" s="12">
        <v>0</v>
      </c>
      <c r="F18" s="12">
        <v>408</v>
      </c>
      <c r="G18" s="10"/>
      <c r="H18" s="10"/>
      <c r="I18" s="12">
        <v>0</v>
      </c>
      <c r="J18" s="15">
        <v>243.7</v>
      </c>
      <c r="K18" s="15"/>
      <c r="L18" s="15"/>
      <c r="M18" s="15">
        <v>0</v>
      </c>
      <c r="N18" s="12">
        <v>243.7</v>
      </c>
      <c r="O18" s="12"/>
      <c r="P18" s="12">
        <f>(N18+M18)/(J18+I18)*100</f>
        <v>100</v>
      </c>
      <c r="Q18" s="18" t="s">
        <v>34</v>
      </c>
      <c r="R18" s="1"/>
    </row>
    <row r="19" spans="1:18" ht="37.5" customHeight="1" x14ac:dyDescent="0.3">
      <c r="A19" s="5"/>
      <c r="B19" s="5" t="s">
        <v>18</v>
      </c>
      <c r="C19" s="5"/>
      <c r="D19" s="5"/>
      <c r="E19" s="19">
        <f>SUM(E18:E18)</f>
        <v>0</v>
      </c>
      <c r="F19" s="19">
        <f>SUM(F18:F18)</f>
        <v>408</v>
      </c>
      <c r="G19" s="19"/>
      <c r="H19" s="19"/>
      <c r="I19" s="19">
        <f>SUM(I18:I18)</f>
        <v>0</v>
      </c>
      <c r="J19" s="19">
        <f>SUM(J18:J18)</f>
        <v>243.7</v>
      </c>
      <c r="K19" s="5"/>
      <c r="L19" s="5"/>
      <c r="M19" s="19">
        <f>SUM(M18)</f>
        <v>0</v>
      </c>
      <c r="N19" s="19">
        <f>SUM(N18)</f>
        <v>243.7</v>
      </c>
      <c r="O19" s="19"/>
      <c r="P19" s="19">
        <f>(N19+M19)/(J19+I19)*100</f>
        <v>100</v>
      </c>
      <c r="Q19" s="5"/>
      <c r="R19" s="1"/>
    </row>
    <row r="20" spans="1:18" ht="33" customHeight="1" x14ac:dyDescent="0.3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"/>
    </row>
    <row r="21" spans="1:18" s="9" customFormat="1" ht="123.75" customHeight="1" x14ac:dyDescent="0.25">
      <c r="A21" s="26" t="s">
        <v>15</v>
      </c>
      <c r="B21" s="22" t="s">
        <v>27</v>
      </c>
      <c r="C21" s="13" t="s">
        <v>17</v>
      </c>
      <c r="D21" s="10"/>
      <c r="E21" s="12">
        <v>1054.9000000000001</v>
      </c>
      <c r="F21" s="12">
        <v>117.21</v>
      </c>
      <c r="G21" s="10"/>
      <c r="H21" s="10"/>
      <c r="I21" s="12">
        <v>1054.9000000000001</v>
      </c>
      <c r="J21" s="12">
        <v>117.21</v>
      </c>
      <c r="K21" s="12"/>
      <c r="L21" s="10"/>
      <c r="M21" s="12">
        <v>1054.9000000000001</v>
      </c>
      <c r="N21" s="12">
        <v>117.21</v>
      </c>
      <c r="O21" s="12"/>
      <c r="P21" s="12">
        <f>(N21+M21)/(J21+I21)*100</f>
        <v>100</v>
      </c>
      <c r="Q21" s="18" t="s">
        <v>39</v>
      </c>
    </row>
    <row r="22" spans="1:18" s="8" customFormat="1" ht="25.5" x14ac:dyDescent="0.2">
      <c r="A22" s="5"/>
      <c r="B22" s="5" t="s">
        <v>28</v>
      </c>
      <c r="C22" s="5"/>
      <c r="D22" s="5"/>
      <c r="E22" s="7">
        <f>SUM(E21)</f>
        <v>1054.9000000000001</v>
      </c>
      <c r="F22" s="7">
        <f>SUM(F21)</f>
        <v>117.21</v>
      </c>
      <c r="G22" s="6"/>
      <c r="H22" s="6"/>
      <c r="I22" s="7">
        <f t="shared" ref="I22:J22" si="0">SUM(I21)</f>
        <v>1054.9000000000001</v>
      </c>
      <c r="J22" s="7">
        <f t="shared" si="0"/>
        <v>117.21</v>
      </c>
      <c r="K22" s="7"/>
      <c r="L22" s="7"/>
      <c r="M22" s="7">
        <f t="shared" ref="M22:N22" si="1">SUM(M21)</f>
        <v>1054.9000000000001</v>
      </c>
      <c r="N22" s="7">
        <f t="shared" si="1"/>
        <v>117.21</v>
      </c>
      <c r="O22" s="7"/>
      <c r="P22" s="19">
        <v>0</v>
      </c>
      <c r="Q22" s="5"/>
    </row>
    <row r="23" spans="1:18" s="8" customFormat="1" ht="150" customHeight="1" x14ac:dyDescent="0.2">
      <c r="A23" s="26" t="s">
        <v>15</v>
      </c>
      <c r="B23" s="10" t="s">
        <v>29</v>
      </c>
      <c r="C23" s="13" t="s">
        <v>17</v>
      </c>
      <c r="D23" s="10"/>
      <c r="E23" s="12">
        <v>2500</v>
      </c>
      <c r="F23" s="12">
        <v>277.77999999999997</v>
      </c>
      <c r="G23" s="10"/>
      <c r="H23" s="10"/>
      <c r="I23" s="12">
        <v>2500</v>
      </c>
      <c r="J23" s="12">
        <v>277.77999999999997</v>
      </c>
      <c r="K23" s="12"/>
      <c r="L23" s="10"/>
      <c r="M23" s="12">
        <v>2500</v>
      </c>
      <c r="N23" s="12">
        <v>277.77999999999997</v>
      </c>
      <c r="O23" s="12"/>
      <c r="P23" s="12">
        <f>(N23+M23)/(J23+I23)*100</f>
        <v>100</v>
      </c>
      <c r="Q23" s="18" t="s">
        <v>40</v>
      </c>
    </row>
    <row r="24" spans="1:18" s="8" customFormat="1" ht="25.5" x14ac:dyDescent="0.2">
      <c r="A24" s="5"/>
      <c r="B24" s="5" t="s">
        <v>28</v>
      </c>
      <c r="C24" s="5"/>
      <c r="D24" s="5"/>
      <c r="E24" s="7">
        <f>SUM(E23)</f>
        <v>2500</v>
      </c>
      <c r="F24" s="7">
        <f>SUM(F23)</f>
        <v>277.77999999999997</v>
      </c>
      <c r="G24" s="6"/>
      <c r="H24" s="6"/>
      <c r="I24" s="7">
        <f t="shared" ref="I24:J24" si="2">SUM(I23)</f>
        <v>2500</v>
      </c>
      <c r="J24" s="7">
        <f t="shared" si="2"/>
        <v>277.77999999999997</v>
      </c>
      <c r="K24" s="7"/>
      <c r="L24" s="7"/>
      <c r="M24" s="7">
        <f t="shared" ref="M24" si="3">SUM(M23)</f>
        <v>2500</v>
      </c>
      <c r="N24" s="7">
        <f>SUM(N23)</f>
        <v>277.77999999999997</v>
      </c>
      <c r="O24" s="7"/>
      <c r="P24" s="19">
        <f>(N24+M24)/(J24+I24)*100</f>
        <v>100</v>
      </c>
      <c r="Q24" s="5"/>
    </row>
    <row r="25" spans="1:18" s="8" customFormat="1" ht="24.75" customHeight="1" x14ac:dyDescent="0.2">
      <c r="A25" s="5"/>
      <c r="B25" s="24" t="s">
        <v>18</v>
      </c>
      <c r="C25" s="5"/>
      <c r="D25" s="5"/>
      <c r="E25" s="7">
        <f>E22+E24</f>
        <v>3554.9</v>
      </c>
      <c r="F25" s="7">
        <f>F24+F22</f>
        <v>394.98999999999995</v>
      </c>
      <c r="G25" s="6"/>
      <c r="H25" s="6"/>
      <c r="I25" s="7">
        <f>I22+I24</f>
        <v>3554.9</v>
      </c>
      <c r="J25" s="7">
        <f>J22+J24</f>
        <v>394.98999999999995</v>
      </c>
      <c r="K25" s="7"/>
      <c r="L25" s="7"/>
      <c r="M25" s="7">
        <f>M24+M22</f>
        <v>3554.9</v>
      </c>
      <c r="N25" s="7">
        <f>N22+N24</f>
        <v>394.98999999999995</v>
      </c>
      <c r="O25" s="7"/>
      <c r="P25" s="19">
        <f>(N25+M25)/(J25+I25)*100</f>
        <v>100</v>
      </c>
      <c r="Q25" s="5"/>
    </row>
    <row r="26" spans="1:18" ht="27" customHeight="1" x14ac:dyDescent="0.3">
      <c r="A26" s="29" t="s">
        <v>30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8" ht="76.5" x14ac:dyDescent="0.3">
      <c r="A27" s="26" t="s">
        <v>15</v>
      </c>
      <c r="B27" s="22" t="s">
        <v>31</v>
      </c>
      <c r="C27" s="13" t="s">
        <v>17</v>
      </c>
      <c r="D27" s="10"/>
      <c r="E27" s="10">
        <v>177.2</v>
      </c>
      <c r="F27" s="10">
        <v>27.19</v>
      </c>
      <c r="G27" s="10"/>
      <c r="H27" s="10"/>
      <c r="I27" s="12">
        <v>0</v>
      </c>
      <c r="J27" s="12">
        <v>0</v>
      </c>
      <c r="K27" s="10"/>
      <c r="L27" s="10"/>
      <c r="M27" s="12">
        <v>0</v>
      </c>
      <c r="N27" s="12">
        <v>0</v>
      </c>
      <c r="O27" s="12"/>
      <c r="P27" s="15">
        <v>0</v>
      </c>
      <c r="Q27" s="18" t="s">
        <v>35</v>
      </c>
    </row>
    <row r="28" spans="1:18" x14ac:dyDescent="0.3">
      <c r="A28" s="5"/>
      <c r="B28" s="24" t="s">
        <v>18</v>
      </c>
      <c r="C28" s="5"/>
      <c r="D28" s="5"/>
      <c r="E28" s="6">
        <f>SUM(E27)</f>
        <v>177.2</v>
      </c>
      <c r="F28" s="6">
        <f>F27</f>
        <v>27.19</v>
      </c>
      <c r="G28" s="6"/>
      <c r="H28" s="6"/>
      <c r="I28" s="7">
        <f>SUM(I27)</f>
        <v>0</v>
      </c>
      <c r="J28" s="7">
        <f>SUM(J27)</f>
        <v>0</v>
      </c>
      <c r="K28" s="7"/>
      <c r="L28" s="7"/>
      <c r="M28" s="7">
        <f>SUM(M27)</f>
        <v>0</v>
      </c>
      <c r="N28" s="7">
        <f>SUM(N27)</f>
        <v>0</v>
      </c>
      <c r="O28" s="7"/>
      <c r="P28" s="16">
        <f>SUM(P27)</f>
        <v>0</v>
      </c>
      <c r="Q28" s="5"/>
    </row>
    <row r="29" spans="1:18" x14ac:dyDescent="0.3">
      <c r="A29" s="29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8" ht="83.25" customHeight="1" x14ac:dyDescent="0.3">
      <c r="A30" s="26" t="s">
        <v>15</v>
      </c>
      <c r="B30" s="22" t="s">
        <v>33</v>
      </c>
      <c r="C30" s="13" t="s">
        <v>17</v>
      </c>
      <c r="D30" s="10"/>
      <c r="E30" s="10">
        <v>0</v>
      </c>
      <c r="F30" s="12">
        <v>2142.75</v>
      </c>
      <c r="G30" s="10"/>
      <c r="H30" s="10"/>
      <c r="I30" s="12">
        <v>0</v>
      </c>
      <c r="J30" s="12">
        <v>1433.9</v>
      </c>
      <c r="K30" s="10"/>
      <c r="L30" s="10"/>
      <c r="M30" s="12">
        <v>0</v>
      </c>
      <c r="N30" s="12">
        <v>1433.9</v>
      </c>
      <c r="O30" s="12"/>
      <c r="P30" s="15">
        <f>(N30+M30)/(J30+I30)*100</f>
        <v>100</v>
      </c>
      <c r="Q30" s="18" t="s">
        <v>41</v>
      </c>
    </row>
    <row r="31" spans="1:18" x14ac:dyDescent="0.3">
      <c r="A31" s="5"/>
      <c r="B31" s="24" t="s">
        <v>18</v>
      </c>
      <c r="C31" s="5"/>
      <c r="D31" s="5"/>
      <c r="E31" s="6">
        <f>E30</f>
        <v>0</v>
      </c>
      <c r="F31" s="7">
        <f>F30</f>
        <v>2142.75</v>
      </c>
      <c r="G31" s="6"/>
      <c r="H31" s="6"/>
      <c r="I31" s="7">
        <f>I30</f>
        <v>0</v>
      </c>
      <c r="J31" s="7">
        <f>SUM(J30)</f>
        <v>1433.9</v>
      </c>
      <c r="K31" s="7"/>
      <c r="L31" s="7"/>
      <c r="M31" s="7">
        <f>M30</f>
        <v>0</v>
      </c>
      <c r="N31" s="7">
        <f>SUM(N30)</f>
        <v>1433.9</v>
      </c>
      <c r="O31" s="7"/>
      <c r="P31" s="16">
        <f>SUM(P30)</f>
        <v>100</v>
      </c>
      <c r="Q31" s="5"/>
    </row>
    <row r="32" spans="1:18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5:14" customFormat="1" x14ac:dyDescent="0.3"/>
    <row r="34" spans="5:14" customFormat="1" x14ac:dyDescent="0.3"/>
    <row r="35" spans="5:14" customFormat="1" x14ac:dyDescent="0.3"/>
    <row r="36" spans="5:14" customFormat="1" x14ac:dyDescent="0.3">
      <c r="E36" s="25"/>
      <c r="F36" s="25"/>
      <c r="I36" s="25"/>
      <c r="J36" s="25"/>
      <c r="M36" s="25"/>
      <c r="N36" s="25"/>
    </row>
    <row r="37" spans="5:14" customFormat="1" x14ac:dyDescent="0.3"/>
    <row r="38" spans="5:14" customFormat="1" x14ac:dyDescent="0.3"/>
    <row r="39" spans="5:14" customFormat="1" x14ac:dyDescent="0.3"/>
    <row r="40" spans="5:14" customFormat="1" x14ac:dyDescent="0.3"/>
    <row r="41" spans="5:14" customFormat="1" x14ac:dyDescent="0.3"/>
    <row r="42" spans="5:14" customFormat="1" x14ac:dyDescent="0.3"/>
    <row r="43" spans="5:14" customFormat="1" x14ac:dyDescent="0.3"/>
    <row r="44" spans="5:14" customFormat="1" x14ac:dyDescent="0.3"/>
    <row r="45" spans="5:14" customFormat="1" x14ac:dyDescent="0.3"/>
    <row r="46" spans="5:14" customFormat="1" x14ac:dyDescent="0.3"/>
    <row r="47" spans="5:14" customFormat="1" x14ac:dyDescent="0.3"/>
    <row r="48" spans="5:14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</sheetData>
  <mergeCells count="31">
    <mergeCell ref="A29:Q29"/>
    <mergeCell ref="A26:Q26"/>
    <mergeCell ref="A11:Q11"/>
    <mergeCell ref="A20:Q20"/>
    <mergeCell ref="A17:Q17"/>
    <mergeCell ref="A14:Q14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8:Q8"/>
    <mergeCell ref="M5:M6"/>
    <mergeCell ref="O5:O6"/>
    <mergeCell ref="A4:A6"/>
    <mergeCell ref="B4:B6"/>
    <mergeCell ref="C4:C6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revision/>
  <cp:lastPrinted>2022-07-13T12:25:16Z</cp:lastPrinted>
  <dcterms:created xsi:type="dcterms:W3CDTF">2016-04-26T09:18:46Z</dcterms:created>
  <dcterms:modified xsi:type="dcterms:W3CDTF">2022-10-11T08:13:42Z</dcterms:modified>
</cp:coreProperties>
</file>